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80" tabRatio="500" activeTab="3"/>
  </bookViews>
  <sheets>
    <sheet name="企业经营状况调查表" sheetId="1" r:id="rId1"/>
    <sheet name="企业经营情况分析表" sheetId="2" r:id="rId2"/>
    <sheet name="粮食行业情况调查表" sheetId="3" r:id="rId3"/>
    <sheet name="风险基金表" sheetId="4" r:id="rId4"/>
    <sheet name="00000ppy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calcMode="manual" fullCalcOnLoad="1"/>
</workbook>
</file>

<file path=xl/sharedStrings.xml><?xml version="1.0" encoding="utf-8"?>
<sst xmlns="http://schemas.openxmlformats.org/spreadsheetml/2006/main" count="416" uniqueCount="233">
  <si>
    <t>国有粮食企业经营状况调查表</t>
  </si>
  <si>
    <t>国粮15年调查表01</t>
  </si>
  <si>
    <t>2015年度</t>
  </si>
  <si>
    <t>金额单位：元</t>
  </si>
  <si>
    <t>项            目</t>
  </si>
  <si>
    <t>行
次</t>
  </si>
  <si>
    <t>合 计</t>
  </si>
  <si>
    <t>购销企业</t>
  </si>
  <si>
    <t>加工企业</t>
  </si>
  <si>
    <t>其他企业</t>
  </si>
  <si>
    <t>01</t>
  </si>
  <si>
    <t>02</t>
  </si>
  <si>
    <t>03</t>
  </si>
  <si>
    <t>04</t>
  </si>
  <si>
    <t>一、借款情况</t>
  </si>
  <si>
    <t>-</t>
  </si>
  <si>
    <t xml:space="preserve">          经营性财务挂账借款</t>
  </si>
  <si>
    <t xml:space="preserve"> （一）短期借款</t>
  </si>
  <si>
    <t xml:space="preserve">          仓储设施借款</t>
  </si>
  <si>
    <t xml:space="preserve">    1、库存粮食借款</t>
  </si>
  <si>
    <t>二、库存粮油</t>
  </si>
  <si>
    <t xml:space="preserve">     （1）中央储备粮食借款</t>
  </si>
  <si>
    <t xml:space="preserve"> （一）库存粮食</t>
  </si>
  <si>
    <t xml:space="preserve">     （2）地方储备粮食借款</t>
  </si>
  <si>
    <t xml:space="preserve">    1、中央储备粮</t>
  </si>
  <si>
    <t xml:space="preserve">              其中:省级储备粮借款</t>
  </si>
  <si>
    <t xml:space="preserve">    2、地方储备粮食</t>
  </si>
  <si>
    <t xml:space="preserve">                   地市级储备粮借款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</si>
  <si>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其中：省级储备粮</t>
    </r>
  </si>
  <si>
    <t xml:space="preserve">                   县级储备粮借款</t>
  </si>
  <si>
    <t xml:space="preserve">                 地市级储备粮</t>
  </si>
  <si>
    <t xml:space="preserve">     （3）轮换粮食借款</t>
  </si>
  <si>
    <t xml:space="preserve">                 县级储备粮</t>
  </si>
  <si>
    <t xml:space="preserve">         ①中央储备轮换粮食借款</t>
  </si>
  <si>
    <t xml:space="preserve">    3、轮换粮食</t>
  </si>
  <si>
    <t xml:space="preserve">         ②地方储备轮换粮食借款</t>
  </si>
  <si>
    <t xml:space="preserve">      ①中央储备轮换粮</t>
  </si>
  <si>
    <t xml:space="preserve">     （4）其他政策性粮食借款</t>
  </si>
  <si>
    <t xml:space="preserve">      ②地方储备轮换粮</t>
  </si>
  <si>
    <t xml:space="preserve">             其中：最低收购价粮食借款</t>
  </si>
  <si>
    <t xml:space="preserve">    4、其他政策性粮食</t>
  </si>
  <si>
    <r>
      <t xml:space="preserve">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临时存储粮借款</t>
    </r>
  </si>
  <si>
    <t xml:space="preserve">           其中:最低收购价粮</t>
  </si>
  <si>
    <t xml:space="preserve">     （5）企业自营粮食借款</t>
  </si>
  <si>
    <r>
      <t xml:space="preserve">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临时存储粮</t>
    </r>
  </si>
  <si>
    <t xml:space="preserve">    2、库存食油借款</t>
  </si>
  <si>
    <t xml:space="preserve">    5、企业自营粮食</t>
  </si>
  <si>
    <t xml:space="preserve">    （1）中央储备食油借款</t>
  </si>
  <si>
    <t xml:space="preserve"> （二）库存食油</t>
  </si>
  <si>
    <t xml:space="preserve">    （2）中央临时储备食油借款</t>
  </si>
  <si>
    <t xml:space="preserve">    1、中央储备食油</t>
  </si>
  <si>
    <t xml:space="preserve">    （3）地方储备食油借款</t>
  </si>
  <si>
    <t xml:space="preserve">    2、中央临时储备食油</t>
  </si>
  <si>
    <r>
      <t xml:space="preserve">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其中:省级储备食油借款</t>
    </r>
  </si>
  <si>
    <t xml:space="preserve">    3、地方储备食油</t>
  </si>
  <si>
    <t xml:space="preserve">                  市级储备食油借款</t>
  </si>
  <si>
    <r>
      <t xml:space="preserve">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其中:省级储备油</t>
    </r>
  </si>
  <si>
    <t xml:space="preserve">                  县级储备食油借款</t>
  </si>
  <si>
    <t xml:space="preserve">                 地市级储备油</t>
  </si>
  <si>
    <t xml:space="preserve">    （4）轮换食油借款</t>
  </si>
  <si>
    <t xml:space="preserve">                 县级储备油</t>
  </si>
  <si>
    <t xml:space="preserve">        ①中央储备轮换食油借款</t>
  </si>
  <si>
    <t xml:space="preserve">    4、轮换食油</t>
  </si>
  <si>
    <t xml:space="preserve">        ②临时存储食油借款</t>
  </si>
  <si>
    <t xml:space="preserve">      ①中央储备轮换食油</t>
  </si>
  <si>
    <t xml:space="preserve">        ③地方储备轮换食油借款</t>
  </si>
  <si>
    <t xml:space="preserve">      ②地方储备轮换食油</t>
  </si>
  <si>
    <t xml:space="preserve">    （5）企业自营食油借款</t>
  </si>
  <si>
    <t xml:space="preserve">    5、企业自营食油</t>
  </si>
  <si>
    <t xml:space="preserve"> （二）长期借款</t>
  </si>
  <si>
    <t xml:space="preserve">    其中：政策性财务挂账借款</t>
  </si>
  <si>
    <t>国有粮食企业经营情况分析表</t>
  </si>
  <si>
    <t xml:space="preserve"> </t>
  </si>
  <si>
    <t>国粮15年调查表02</t>
  </si>
  <si>
    <t>编制单位：</t>
  </si>
  <si>
    <t>项       目</t>
  </si>
  <si>
    <t>行次</t>
  </si>
  <si>
    <t>收入(利得)</t>
  </si>
  <si>
    <t>成本（支出）</t>
  </si>
  <si>
    <t>营业税金及附加</t>
  </si>
  <si>
    <t>政府补助</t>
  </si>
  <si>
    <t>业务直接费用开支(变动费用)</t>
  </si>
  <si>
    <t>对本年利润影响</t>
  </si>
  <si>
    <t>小计</t>
  </si>
  <si>
    <t>其中:利息</t>
  </si>
  <si>
    <t>运杂费</t>
  </si>
  <si>
    <t>保管费</t>
  </si>
  <si>
    <t>劳务费</t>
  </si>
  <si>
    <t>其他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</si>
  <si>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</si>
  <si>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</si>
  <si>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</si>
  <si>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</si>
  <si>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</si>
  <si>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</si>
  <si>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</si>
  <si>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</si>
  <si>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</si>
  <si>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</si>
  <si>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</si>
  <si>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一、粮油销售业务</t>
  </si>
  <si>
    <t xml:space="preserve">1、代轮换中央储备粮油 </t>
  </si>
  <si>
    <t xml:space="preserve">2、地方储备粮油销售 </t>
  </si>
  <si>
    <t xml:space="preserve">3、地方储备粮油轮换 </t>
  </si>
  <si>
    <t xml:space="preserve">4、其他政策性粮油销售 </t>
  </si>
  <si>
    <t>5、商品粮油销售（不含储备代轮换）</t>
  </si>
  <si>
    <t>二、粮油收购、存储业务</t>
  </si>
  <si>
    <t>1、中央储备粮食库存</t>
  </si>
  <si>
    <t>2、中央储备食油库存</t>
  </si>
  <si>
    <t>3、地方储备粮食库存</t>
  </si>
  <si>
    <t>4、地方储备食油库存</t>
  </si>
  <si>
    <t>5、最低收购价和临时收储粮食</t>
  </si>
  <si>
    <t>6、临时收储油脂油料库存</t>
  </si>
  <si>
    <t>7、商品粮食购进未销售的库存</t>
  </si>
  <si>
    <t>8、商品油脂油料购进未销售的库存</t>
  </si>
  <si>
    <t>三、其他业务</t>
  </si>
  <si>
    <t>1、代购代销业务</t>
  </si>
  <si>
    <t>2、劳务业务</t>
  </si>
  <si>
    <t>3、资产租赁业务</t>
  </si>
  <si>
    <t>4、其他多种经营业务</t>
  </si>
  <si>
    <t>四、投资收益</t>
  </si>
  <si>
    <t>1、有价证券投资业务</t>
  </si>
  <si>
    <t>2、股权\合伙经营等实体投资业务</t>
  </si>
  <si>
    <t>3、粮油期货投资业务</t>
  </si>
  <si>
    <t>4、其他投资业务</t>
  </si>
  <si>
    <t>五、营业外收支</t>
  </si>
  <si>
    <t>1、债务重组</t>
  </si>
  <si>
    <t>2、资产处置</t>
  </si>
  <si>
    <t>3、捐赠</t>
  </si>
  <si>
    <t>4、退城进郊土地置换</t>
  </si>
  <si>
    <t>5、其他营业外项目</t>
  </si>
  <si>
    <t>六、以前年度事项纳入本年损益</t>
  </si>
  <si>
    <t>七、各业务对利润的影响额合计</t>
  </si>
  <si>
    <t>八、固定费用开支合计</t>
  </si>
  <si>
    <t>其中:1.职工薪酬</t>
  </si>
  <si>
    <t>2、固定资产折旧</t>
  </si>
  <si>
    <t>3、正常运转费用</t>
  </si>
  <si>
    <t>4、财务挂账利息</t>
  </si>
  <si>
    <t>5、其他</t>
  </si>
  <si>
    <t>九、本年利润</t>
  </si>
  <si>
    <t>粮食行业情况调查表</t>
  </si>
  <si>
    <t>国粮15年调查表03</t>
  </si>
  <si>
    <t xml:space="preserve">       2015年度</t>
  </si>
  <si>
    <t>金额</t>
  </si>
  <si>
    <t>一、企业户数情况</t>
  </si>
  <si>
    <r>
      <t xml:space="preserve">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欠还职工上岗保证金</t>
    </r>
  </si>
  <si>
    <t>（一）上年末企业户数（户）</t>
  </si>
  <si>
    <r>
      <t xml:space="preserve">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欠还职工集资款</t>
    </r>
  </si>
  <si>
    <t>（二）本年新增企业户数（户）</t>
  </si>
  <si>
    <t>六、粮食产业化龙头企业情况</t>
  </si>
  <si>
    <t>（三）本年减少企业户数（户）</t>
  </si>
  <si>
    <t>（一）粮食产业化龙头企业户数（户）</t>
  </si>
  <si>
    <t xml:space="preserve">         其中：破产企业户数（户）</t>
  </si>
  <si>
    <t>（二）带动农户数量（户）</t>
  </si>
  <si>
    <t xml:space="preserve">               改制企业户数（户）</t>
  </si>
  <si>
    <t>（三）年带动农户增收额</t>
  </si>
  <si>
    <t>（四）年末企业户数（户）</t>
  </si>
  <si>
    <t>七、粮食专项资金情况</t>
  </si>
  <si>
    <t xml:space="preserve">         其中：购销企业户数（户）</t>
  </si>
  <si>
    <t>（一）本年争取专项资金数额</t>
  </si>
  <si>
    <t xml:space="preserve">               加工企业户数（户）</t>
  </si>
  <si>
    <t xml:space="preserve">    1、危仓老库改造资金</t>
  </si>
  <si>
    <t>（五）年末盈利企业户数（户）</t>
  </si>
  <si>
    <t xml:space="preserve">         其中：中央财政补助</t>
  </si>
  <si>
    <t xml:space="preserve">               地方财政安排</t>
  </si>
  <si>
    <t xml:space="preserve">               银行借款</t>
  </si>
  <si>
    <t>二、经营性挂账情况</t>
  </si>
  <si>
    <t xml:space="preserve">               企业自筹</t>
  </si>
  <si>
    <t>（一）截止2006年底经省级政府审计确认的经营性财务挂账额</t>
  </si>
  <si>
    <t xml:space="preserve">    2、政府投资新建粮库资金</t>
  </si>
  <si>
    <t>（二）已消化经营性财务挂账</t>
  </si>
  <si>
    <t xml:space="preserve">         其中：中央财政安排</t>
  </si>
  <si>
    <t xml:space="preserve">    1、企业盈利弥补</t>
  </si>
  <si>
    <t xml:space="preserve">    2、企业通过法定程序改组改制、破产核销</t>
  </si>
  <si>
    <t xml:space="preserve">                 其中：省级财政安排</t>
  </si>
  <si>
    <t xml:space="preserve">           其中：农发行核销</t>
  </si>
  <si>
    <t xml:space="preserve">    3、其他方式消化</t>
  </si>
  <si>
    <t>（三）年末经营性财务挂账余额</t>
  </si>
  <si>
    <t xml:space="preserve">    3、农户科学储粮专项资金</t>
  </si>
  <si>
    <t>三、本年国有粮食企业分流安置职工筹集资金总额</t>
  </si>
  <si>
    <t xml:space="preserve">    1、地方财政预算安排</t>
  </si>
  <si>
    <t xml:space="preserve">               地方财政配套</t>
  </si>
  <si>
    <t xml:space="preserve">    2、从粮食风险基金中列支</t>
  </si>
  <si>
    <t xml:space="preserve">    4、其他专项资金</t>
  </si>
  <si>
    <t xml:space="preserve">    3、国有粮食企业自筹</t>
  </si>
  <si>
    <t>四、截止年末国有粮食企业分流安置企业职工资金缺口</t>
  </si>
  <si>
    <t>五、年末累计欠付职工款项余额</t>
  </si>
  <si>
    <t>（二）专项资金实际形成可使用资产情况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</si>
  <si>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其中:欠发职工工资额</t>
    </r>
  </si>
  <si>
    <r>
      <t xml:space="preserve">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欠付职工医药费</t>
    </r>
  </si>
  <si>
    <r>
      <t xml:space="preserve">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欠缴社会保险费</t>
    </r>
  </si>
  <si>
    <r>
      <t xml:space="preserve">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欠付职工一次性经济补偿金</t>
    </r>
  </si>
  <si>
    <t>注：本表由县级（含）以上粮食行政管理部门（本级）填列。</t>
  </si>
  <si>
    <t>2015年粮食风险基金到位及使用情况调查表</t>
  </si>
  <si>
    <t>国粮15年调查表04</t>
  </si>
  <si>
    <t>项              目</t>
  </si>
  <si>
    <t>一、本年粮食风险基金专户期初余额</t>
  </si>
  <si>
    <t>二、本年粮食风险基金专户实际到位金额</t>
  </si>
  <si>
    <t xml:space="preserve">  （一）拨补以前年度粮食风险基金</t>
  </si>
  <si>
    <t xml:space="preserve">  （二）拨付本年粮食风险基金</t>
  </si>
  <si>
    <t xml:space="preserve">        1、中央补助粮食风险基金</t>
  </si>
  <si>
    <t xml:space="preserve">          （1）规模内中央补助</t>
  </si>
  <si>
    <t xml:space="preserve">          （2）直补工作经费补助</t>
  </si>
  <si>
    <t xml:space="preserve">          （3）对农民生产资料综合直补</t>
  </si>
  <si>
    <t xml:space="preserve">        2、地方自筹粮食风险基金</t>
  </si>
  <si>
    <t xml:space="preserve">          （1）按包干政策规定当年预算安排的自筹资金</t>
  </si>
  <si>
    <t xml:space="preserve">          （2）粮食直补资金缺口中央财政借款</t>
  </si>
  <si>
    <t xml:space="preserve">          （3）地方自筹的纳入专户管理的直补工作经费</t>
  </si>
  <si>
    <t xml:space="preserve">  （三）利息收入</t>
  </si>
  <si>
    <t>三、本年省级粮食风险基金专户累计支出</t>
  </si>
  <si>
    <t xml:space="preserve">  （一）种粮农民直接补贴</t>
  </si>
  <si>
    <t xml:space="preserve">  （二）对农民生产资料综合直补</t>
  </si>
  <si>
    <t xml:space="preserve">  （三）省级储备粮油利息费用补贴</t>
  </si>
  <si>
    <t xml:space="preserve">  （四）政策性挂账利息补贴</t>
  </si>
  <si>
    <t xml:space="preserve">  （五）保护价粮食利息费用补贴</t>
  </si>
  <si>
    <t xml:space="preserve">  （六）国有粮食购销企业分流人员适当补助</t>
  </si>
  <si>
    <t xml:space="preserve">  （七）对农民直补工作经费补贴</t>
  </si>
  <si>
    <t xml:space="preserve">  （八）其他</t>
  </si>
  <si>
    <t>四、年末省级粮食风险基金专户期末余额</t>
  </si>
  <si>
    <t>注：本表由省级粮食行政管理部门填列。</t>
  </si>
  <si>
    <t>附件3-2015决算报表调查表.xls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</si>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</sst>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ggm\.d"/>
    <numFmt numFmtId="177" formatCode="m/d;@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_ "/>
    <numFmt numFmtId="185" formatCode="#,##0.00_ "/>
    <numFmt numFmtId="186" formatCode="000000"/>
    <numFmt numFmtId="187" formatCode="_ &quot;￥&quot;* #,##0.00_ ;_ &quot;￥&quot;* \-#,##0.00_ ;_ &quot;￥&quot;* \-??_ ;_ @_ "/>
    <numFmt numFmtId="188" formatCode="_ &quot;￥&quot;* #,##0_ ;_ &quot;￥&quot;* \-#,##0_ ;_ &quot;￥&quot;* \-_ ;_ @_ "/>
    <numFmt numFmtId="189" formatCode="0_);[Red]\(0\)"/>
    <numFmt numFmtId="190" formatCode="0_ "/>
    <numFmt numFmtId="191" formatCode="0.00_);[Red]\(0.00\)"/>
    <numFmt numFmtId="192" formatCode="yyyy&quot;年&quot;mm&quot;月&quot;dd&quot;日&quot;"/>
    <numFmt numFmtId="193" formatCode="m&quot;月&quot;d&quot;日&quot;;@"/>
    <numFmt numFmtId="194" formatCode="&quot;￥&quot;#,##0;\-&quot;￥&quot;#,##0"/>
    <numFmt numFmtId="195" formatCode="&quot;￥&quot;#,##0;[Red]\-&quot;￥&quot;#,##0"/>
    <numFmt numFmtId="196" formatCode="&quot;￥&quot;#,##0.00;\-&quot;￥&quot;#,##0.00"/>
    <numFmt numFmtId="197" formatCode="&quot;￥&quot;#,##0.00;[Red]\-&quot;￥&quot;#,##0.00"/>
    <numFmt numFmtId="198" formatCode="_-&quot;￥&quot;* #,##0_-;\-&quot;￥&quot;* #,##0_-;_-&quot;￥&quot;* &quot;-&quot;_-;_-@_-"/>
    <numFmt numFmtId="199" formatCode="_-* #,##0_-;\-* #,##0_-;_-* &quot;-&quot;_-;_-@_-"/>
    <numFmt numFmtId="200" formatCode="_-&quot;￥&quot;* #,##0.00_-;\-&quot;￥&quot;* #,##0.00_-;_-&quot;￥&quot;* &quot;-&quot;??_-;_-@_-"/>
    <numFmt numFmtId="201" formatCode="_-* #,##0.00_-;\-* #,##0.00_-;_-* &quot;-&quot;??_-;_-@_-"/>
    <numFmt numFmtId="202" formatCode="0.0_);[Red]\(0.0\)"/>
    <numFmt numFmtId="203" formatCode="0.0"/>
    <numFmt numFmtId="204" formatCode="&quot;$&quot;#,##0_);\(&quot;$&quot;#,##0\)"/>
    <numFmt numFmtId="205" formatCode="&quot;$&quot;#,##0_);[Red]\(&quot;$&quot;#,##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#,##0;[Red]\(#,##0\)"/>
    <numFmt numFmtId="210" formatCode="_-&quot;$&quot;* #,##0_-;\-&quot;$&quot;* #,##0_-;_-&quot;$&quot;* &quot;-&quot;_-;_-@_-"/>
    <numFmt numFmtId="211" formatCode="_-&quot;$&quot;* #,##0.00_-;\-&quot;$&quot;* #,##0.00_-;_-&quot;$&quot;* &quot;-&quot;??_-;_-@_-"/>
    <numFmt numFmtId="212" formatCode="0.00_)"/>
    <numFmt numFmtId="213" formatCode="_-* #,##0\ _k_r_-;\-* #,##0\ _k_r_-;_-* &quot;-&quot;\ _k_r_-;_-@_-"/>
    <numFmt numFmtId="214" formatCode="_-* #,##0.00\ _k_r_-;\-* #,##0.00\ _k_r_-;_-* &quot;-&quot;??\ _k_r_-;_-@_-"/>
    <numFmt numFmtId="215" formatCode="&quot;綅&quot;\t#,##0_);[Red]\(&quot;綅&quot;\t#,##0\)"/>
    <numFmt numFmtId="216" formatCode="&quot;?\t#,##0_);[Red]\(&quot;&quot;?&quot;\t#,##0\)"/>
    <numFmt numFmtId="217" formatCode="#,##0;\-#,##0;&quot;-&quot;"/>
    <numFmt numFmtId="218" formatCode="#,##0;\(#,##0\)"/>
    <numFmt numFmtId="219" formatCode="\$#,##0.00;\(\$#,##0.00\)"/>
    <numFmt numFmtId="220" formatCode="\$#,##0;\(\$#,##0\)"/>
    <numFmt numFmtId="221" formatCode="_-* #,##0_$_-;\-* #,##0_$_-;_-* &quot;-&quot;_$_-;_-@_-"/>
    <numFmt numFmtId="222" formatCode="_-* #,##0.00_$_-;\-* #,##0.00_$_-;_-* &quot;-&quot;??_$_-;_-@_-"/>
    <numFmt numFmtId="223" formatCode="_-* #,##0&quot;$&quot;_-;\-* #,##0&quot;$&quot;_-;_-* &quot;-&quot;&quot;$&quot;_-;_-@_-"/>
    <numFmt numFmtId="224" formatCode="_-* #,##0.00&quot;$&quot;_-;\-* #,##0.00&quot;$&quot;_-;_-* &quot;-&quot;??&quot;$&quot;_-;_-@_-"/>
    <numFmt numFmtId="225" formatCode="yy\.mm\.dd"/>
    <numFmt numFmtId="226" formatCode="#,##0.0_);\(#,##0.0\)"/>
    <numFmt numFmtId="227" formatCode="&quot;$&quot;\ #,##0.00_-;[Red]&quot;$&quot;\ #,##0.00\-"/>
    <numFmt numFmtId="228" formatCode="_-&quot;$&quot;\ * #,##0_-;_-&quot;$&quot;\ * #,##0\-;_-&quot;$&quot;\ * &quot;-&quot;_-;_-@_-"/>
    <numFmt numFmtId="229" formatCode="_-&quot;$&quot;\ * #,##0.00_-;_-&quot;$&quot;\ * #,##0.00\-;_-&quot;$&quot;\ * &quot;-&quot;??_-;_-@_-"/>
    <numFmt numFmtId="230" formatCode="0.00000000_ "/>
    <numFmt numFmtId="231" formatCode="0.0%"/>
    <numFmt numFmtId="232" formatCode="0.0000_ "/>
    <numFmt numFmtId="233" formatCode="0.00000_ "/>
    <numFmt numFmtId="234" formatCode="0.000000_ "/>
  </numFmts>
  <fonts count="10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4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黑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sz val="10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sz val="10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0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0"/>
      <color indexed="52"/>
      <name val="宋体"/>
      <family val="0"/>
    </font>
    <font>
      <b/>
      <sz val="12"/>
      <color indexed="52"/>
      <name val="楷体_GB2312"/>
      <family val="3"/>
    </font>
    <font>
      <b/>
      <sz val="10"/>
      <color indexed="9"/>
      <name val="宋体"/>
      <family val="0"/>
    </font>
    <font>
      <b/>
      <sz val="12"/>
      <color indexed="9"/>
      <name val="楷体_GB2312"/>
      <family val="3"/>
    </font>
    <font>
      <i/>
      <sz val="10"/>
      <color indexed="23"/>
      <name val="宋体"/>
      <family val="0"/>
    </font>
    <font>
      <i/>
      <sz val="12"/>
      <color indexed="23"/>
      <name val="楷体_GB2312"/>
      <family val="3"/>
    </font>
    <font>
      <sz val="10"/>
      <color indexed="10"/>
      <name val="宋体"/>
      <family val="0"/>
    </font>
    <font>
      <sz val="12"/>
      <color indexed="10"/>
      <name val="楷体_GB2312"/>
      <family val="3"/>
    </font>
    <font>
      <sz val="10"/>
      <color indexed="52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0"/>
      <color indexed="60"/>
      <name val="宋体"/>
      <family val="0"/>
    </font>
    <font>
      <sz val="12"/>
      <color indexed="60"/>
      <name val="楷体_GB2312"/>
      <family val="3"/>
    </font>
    <font>
      <b/>
      <sz val="10"/>
      <color indexed="63"/>
      <name val="宋体"/>
      <family val="0"/>
    </font>
    <font>
      <b/>
      <sz val="12"/>
      <color indexed="63"/>
      <name val="楷体_GB2312"/>
      <family val="3"/>
    </font>
    <font>
      <sz val="10"/>
      <color indexed="62"/>
      <name val="宋体"/>
      <family val="0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double">
        <color indexed="8"/>
      </top>
      <bottom>
        <color indexed="25"/>
      </bottom>
    </border>
    <border>
      <left>
        <color indexed="25"/>
      </left>
      <right>
        <color indexed="25"/>
      </right>
      <top style="double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double"/>
    </border>
    <border>
      <left/>
      <right style="thin">
        <color indexed="8"/>
      </right>
      <top style="thin"/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 style="double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25"/>
      </bottom>
    </border>
    <border>
      <left>
        <color indexed="63"/>
      </left>
      <right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25"/>
      </right>
      <top style="thin">
        <color indexed="8"/>
      </top>
      <bottom style="thin">
        <color indexed="25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25"/>
      </left>
      <right style="thin">
        <color indexed="25"/>
      </right>
      <top style="thin">
        <color indexed="8"/>
      </top>
      <bottom style="thin">
        <color indexed="8"/>
      </bottom>
    </border>
    <border>
      <left style="thin">
        <color indexed="25"/>
      </left>
      <right>
        <color indexed="25"/>
      </right>
      <top style="thin">
        <color indexed="25"/>
      </top>
      <bottom style="thin">
        <color indexed="8"/>
      </bottom>
    </border>
    <border>
      <left style="thin">
        <color indexed="8"/>
      </left>
      <right style="thin">
        <color indexed="25"/>
      </right>
      <top style="thin">
        <color indexed="25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25"/>
      </left>
      <right>
        <color indexed="25"/>
      </right>
      <top style="thin">
        <color indexed="25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25"/>
      </top>
      <bottom>
        <color indexed="8"/>
      </bottom>
    </border>
    <border>
      <left style="thin">
        <color indexed="25"/>
      </left>
      <right>
        <color indexed="25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25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 style="thin">
        <color indexed="8"/>
      </bottom>
    </border>
    <border>
      <left>
        <color indexed="25"/>
      </left>
      <right>
        <color indexed="25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25"/>
      </left>
      <right style="thin">
        <color indexed="8"/>
      </right>
      <top>
        <color indexed="25"/>
      </top>
      <bottom>
        <color indexed="25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742">
    <xf numFmtId="0" fontId="0" fillId="0" borderId="0">
      <alignment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 vertical="top"/>
      <protection/>
    </xf>
    <xf numFmtId="0" fontId="30" fillId="0" borderId="0">
      <alignment/>
      <protection/>
    </xf>
    <xf numFmtId="49" fontId="28" fillId="0" borderId="0" applyFont="0" applyFill="0" applyBorder="0" applyAlignment="0" applyProtection="0"/>
    <xf numFmtId="0" fontId="31" fillId="0" borderId="0">
      <alignment/>
      <protection/>
    </xf>
    <xf numFmtId="0" fontId="29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3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7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2" fillId="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2" fillId="8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2" fillId="14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" fillId="15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" fillId="14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7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>
      <alignment/>
      <protection locked="0"/>
    </xf>
    <xf numFmtId="0" fontId="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7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6" fillId="24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" fillId="30" borderId="0" applyNumberFormat="0" applyBorder="0" applyAlignment="0" applyProtection="0"/>
    <xf numFmtId="0" fontId="38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39" fillId="0" borderId="0">
      <alignment/>
      <protection/>
    </xf>
    <xf numFmtId="204" fontId="40" fillId="0" borderId="1" applyAlignment="0" applyProtection="0"/>
    <xf numFmtId="217" fontId="29" fillId="0" borderId="0" applyFill="0" applyBorder="0" applyAlignment="0">
      <protection/>
    </xf>
    <xf numFmtId="0" fontId="17" fillId="14" borderId="2" applyNumberFormat="0" applyAlignment="0" applyProtection="0"/>
    <xf numFmtId="0" fontId="12" fillId="32" borderId="3" applyNumberFormat="0" applyAlignment="0" applyProtection="0"/>
    <xf numFmtId="0" fontId="40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218" fontId="41" fillId="0" borderId="0">
      <alignment/>
      <protection/>
    </xf>
    <xf numFmtId="201" fontId="28" fillId="0" borderId="0" applyFont="0" applyFill="0" applyBorder="0" applyAlignment="0" applyProtection="0"/>
    <xf numFmtId="209" fontId="28" fillId="0" borderId="0">
      <alignment/>
      <protection/>
    </xf>
    <xf numFmtId="210" fontId="28" fillId="0" borderId="0" applyFont="0" applyFill="0" applyBorder="0" applyAlignment="0" applyProtection="0"/>
    <xf numFmtId="229" fontId="28" fillId="0" borderId="0" applyFont="0" applyFill="0" applyBorder="0" applyAlignment="0" applyProtection="0"/>
    <xf numFmtId="219" fontId="41" fillId="0" borderId="0">
      <alignment/>
      <protection/>
    </xf>
    <xf numFmtId="0" fontId="42" fillId="0" borderId="0" applyProtection="0">
      <alignment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20" fontId="41" fillId="0" borderId="0">
      <alignment/>
      <protection/>
    </xf>
    <xf numFmtId="0" fontId="14" fillId="0" borderId="0" applyNumberFormat="0" applyFill="0" applyBorder="0" applyAlignment="0" applyProtection="0"/>
    <xf numFmtId="2" fontId="42" fillId="0" borderId="0" applyProtection="0">
      <alignment/>
    </xf>
    <xf numFmtId="0" fontId="43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44" fillId="14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50" fillId="0" borderId="0" applyNumberFormat="0" applyFill="0" applyBorder="0" applyAlignment="0" applyProtection="0"/>
    <xf numFmtId="0" fontId="5" fillId="7" borderId="2" applyNumberFormat="0" applyAlignment="0" applyProtection="0"/>
    <xf numFmtId="10" fontId="44" fillId="9" borderId="9" applyNumberFormat="0" applyBorder="0" applyAlignment="0" applyProtection="0"/>
    <xf numFmtId="226" fontId="51" fillId="33" borderId="0">
      <alignment/>
      <protection/>
    </xf>
    <xf numFmtId="0" fontId="5" fillId="7" borderId="2" applyNumberFormat="0" applyAlignment="0" applyProtection="0"/>
    <xf numFmtId="0" fontId="4" fillId="0" borderId="10" applyNumberFormat="0" applyFill="0" applyAlignment="0" applyProtection="0"/>
    <xf numFmtId="226" fontId="52" fillId="34" borderId="0">
      <alignment/>
      <protection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22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5" fontId="53" fillId="0" borderId="0" applyFont="0" applyFill="0" applyBorder="0" applyAlignment="0" applyProtection="0"/>
    <xf numFmtId="206" fontId="53" fillId="0" borderId="0" applyFont="0" applyFill="0" applyBorder="0" applyAlignment="0" applyProtection="0"/>
    <xf numFmtId="227" fontId="28" fillId="0" borderId="0" applyFont="0" applyFill="0" applyBorder="0" applyAlignment="0" applyProtection="0"/>
    <xf numFmtId="228" fontId="28" fillId="0" borderId="0" applyFont="0" applyFill="0" applyBorder="0" applyAlignment="0" applyProtection="0"/>
    <xf numFmtId="0" fontId="1" fillId="0" borderId="0">
      <alignment/>
      <protection/>
    </xf>
    <xf numFmtId="0" fontId="15" fillId="15" borderId="0" applyNumberFormat="0" applyBorder="0" applyAlignment="0" applyProtection="0"/>
    <xf numFmtId="0" fontId="41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51" fillId="0" borderId="0">
      <alignment/>
      <protection/>
    </xf>
    <xf numFmtId="212" fontId="56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" fillId="9" borderId="11" applyNumberFormat="0" applyFont="0" applyAlignment="0" applyProtection="0"/>
    <xf numFmtId="0" fontId="10" fillId="14" borderId="12" applyNumberFormat="0" applyAlignment="0" applyProtection="0"/>
    <xf numFmtId="14" fontId="38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13" fontId="28" fillId="0" borderId="0" applyFont="0" applyFill="0" applyProtection="0">
      <alignment/>
    </xf>
    <xf numFmtId="0" fontId="53" fillId="0" borderId="0" applyNumberFormat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40" fillId="0" borderId="13">
      <alignment horizontal="center"/>
      <protection/>
    </xf>
    <xf numFmtId="3" fontId="53" fillId="0" borderId="0" applyFont="0" applyFill="0" applyBorder="0" applyAlignment="0" applyProtection="0"/>
    <xf numFmtId="0" fontId="53" fillId="35" borderId="0" applyNumberFormat="0" applyFont="0" applyBorder="0" applyAlignment="0" applyProtection="0"/>
    <xf numFmtId="3" fontId="57" fillId="0" borderId="0">
      <alignment/>
      <protection/>
    </xf>
    <xf numFmtId="0" fontId="1" fillId="0" borderId="0" applyNumberFormat="0" applyFill="0" applyBorder="0" applyAlignment="0" applyProtection="0"/>
    <xf numFmtId="0" fontId="59" fillId="36" borderId="14">
      <alignment/>
      <protection locked="0"/>
    </xf>
    <xf numFmtId="0" fontId="60" fillId="0" borderId="0">
      <alignment/>
      <protection/>
    </xf>
    <xf numFmtId="0" fontId="59" fillId="36" borderId="14">
      <alignment/>
      <protection locked="0"/>
    </xf>
    <xf numFmtId="0" fontId="59" fillId="36" borderId="14">
      <alignment/>
      <protection locked="0"/>
    </xf>
    <xf numFmtId="0" fontId="61" fillId="0" borderId="0" applyNumberFormat="0" applyFill="0" applyBorder="0" applyAlignment="0" applyProtection="0"/>
    <xf numFmtId="0" fontId="11" fillId="0" borderId="15" applyNumberFormat="0" applyFill="0" applyAlignment="0" applyProtection="0"/>
    <xf numFmtId="213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28" fillId="0" borderId="0" applyFont="0" applyFill="0" applyBorder="0" applyAlignment="0" applyProtection="0"/>
    <xf numFmtId="207" fontId="28" fillId="0" borderId="0" applyFont="0" applyFill="0" applyBorder="0" applyAlignment="0" applyProtection="0"/>
    <xf numFmtId="0" fontId="28" fillId="0" borderId="16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62" fillId="0" borderId="6" applyNumberFormat="0" applyFill="0" applyAlignment="0" applyProtection="0"/>
    <xf numFmtId="0" fontId="46" fillId="0" borderId="6" applyNumberFormat="0" applyFill="0" applyAlignment="0" applyProtection="0"/>
    <xf numFmtId="0" fontId="7" fillId="0" borderId="7" applyNumberFormat="0" applyFill="0" applyAlignment="0" applyProtection="0"/>
    <xf numFmtId="0" fontId="63" fillId="0" borderId="7" applyNumberFormat="0" applyFill="0" applyAlignment="0" applyProtection="0"/>
    <xf numFmtId="0" fontId="47" fillId="0" borderId="7" applyNumberFormat="0" applyFill="0" applyAlignment="0" applyProtection="0"/>
    <xf numFmtId="0" fontId="8" fillId="0" borderId="18" applyNumberFormat="0" applyFill="0" applyAlignment="0" applyProtection="0"/>
    <xf numFmtId="0" fontId="64" fillId="0" borderId="8" applyNumberFormat="0" applyFill="0" applyAlignment="0" applyProtection="0"/>
    <xf numFmtId="0" fontId="4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16" applyNumberFormat="0" applyFill="0" applyProtection="0">
      <alignment horizontal="center"/>
    </xf>
    <xf numFmtId="0" fontId="16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1" fillId="37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13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37" borderId="0" applyNumberFormat="0" applyBorder="0" applyAlignment="0" applyProtection="0"/>
    <xf numFmtId="0" fontId="13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1" fillId="37" borderId="0" applyNumberFormat="0" applyBorder="0" applyAlignment="0" applyProtection="0"/>
    <xf numFmtId="0" fontId="71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7" fillId="28" borderId="0" applyNumberFormat="0" applyBorder="0" applyAlignment="0" applyProtection="0"/>
    <xf numFmtId="0" fontId="77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8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7" fillId="4" borderId="0" applyNumberFormat="0" applyBorder="0" applyAlignment="0" applyProtection="0"/>
    <xf numFmtId="0" fontId="77" fillId="28" borderId="0" applyNumberFormat="0" applyBorder="0" applyAlignment="0" applyProtection="0"/>
    <xf numFmtId="0" fontId="18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7" fillId="28" borderId="0" applyNumberFormat="0" applyBorder="0" applyAlignment="0" applyProtection="0"/>
    <xf numFmtId="0" fontId="7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81" fillId="0" borderId="15" applyNumberFormat="0" applyFill="0" applyAlignment="0" applyProtection="0"/>
    <xf numFmtId="0" fontId="80" fillId="0" borderId="15" applyNumberFormat="0" applyFill="0" applyAlignment="0" applyProtection="0"/>
    <xf numFmtId="0" fontId="0" fillId="0" borderId="0" applyNumberFormat="0">
      <alignment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NumberFormat="0">
      <alignment/>
      <protection locked="0"/>
    </xf>
    <xf numFmtId="210" fontId="82" fillId="0" borderId="0" applyFont="0" applyFill="0" applyBorder="0" applyAlignment="0" applyProtection="0"/>
    <xf numFmtId="211" fontId="82" fillId="0" borderId="0" applyFont="0" applyFill="0" applyBorder="0" applyAlignment="0" applyProtection="0"/>
    <xf numFmtId="0" fontId="17" fillId="8" borderId="2" applyNumberFormat="0" applyAlignment="0" applyProtection="0"/>
    <xf numFmtId="0" fontId="84" fillId="14" borderId="2" applyNumberFormat="0" applyAlignment="0" applyProtection="0"/>
    <xf numFmtId="0" fontId="83" fillId="14" borderId="2" applyNumberFormat="0" applyAlignment="0" applyProtection="0"/>
    <xf numFmtId="0" fontId="12" fillId="32" borderId="3" applyNumberFormat="0" applyAlignment="0" applyProtection="0"/>
    <xf numFmtId="0" fontId="86" fillId="32" borderId="3" applyNumberFormat="0" applyAlignment="0" applyProtection="0"/>
    <xf numFmtId="0" fontId="85" fillId="32" borderId="3" applyNumberFormat="0" applyAlignment="0" applyProtection="0"/>
    <xf numFmtId="0" fontId="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92" fillId="0" borderId="10" applyNumberFormat="0" applyFill="0" applyAlignment="0" applyProtection="0"/>
    <xf numFmtId="0" fontId="91" fillId="0" borderId="10" applyNumberFormat="0" applyFill="0" applyAlignment="0" applyProtection="0"/>
    <xf numFmtId="38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alignment/>
      <protection/>
    </xf>
    <xf numFmtId="221" fontId="27" fillId="0" borderId="0" applyFont="0" applyFill="0" applyBorder="0" applyAlignment="0" applyProtection="0"/>
    <xf numFmtId="222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 applyNumberFormat="0">
      <alignment/>
      <protection locked="0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NumberFormat="0">
      <alignment/>
      <protection locked="0"/>
    </xf>
    <xf numFmtId="41" fontId="36" fillId="0" borderId="0" applyFont="0" applyFill="0" applyBorder="0" applyAlignment="0" applyProtection="0"/>
    <xf numFmtId="0" fontId="74" fillId="0" borderId="0">
      <alignment/>
      <protection/>
    </xf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3" fillId="18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" fillId="41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225" fontId="28" fillId="0" borderId="19" applyFill="0" applyProtection="0">
      <alignment horizontal="right"/>
    </xf>
    <xf numFmtId="0" fontId="28" fillId="0" borderId="16" applyNumberFormat="0" applyFill="0" applyProtection="0">
      <alignment horizontal="left"/>
    </xf>
    <xf numFmtId="0" fontId="15" fillId="15" borderId="0" applyNumberFormat="0" applyBorder="0" applyAlignment="0" applyProtection="0"/>
    <xf numFmtId="0" fontId="97" fillId="15" borderId="0" applyNumberFormat="0" applyBorder="0" applyAlignment="0" applyProtection="0"/>
    <xf numFmtId="0" fontId="96" fillId="15" borderId="0" applyNumberFormat="0" applyBorder="0" applyAlignment="0" applyProtection="0"/>
    <xf numFmtId="0" fontId="10" fillId="8" borderId="12" applyNumberFormat="0" applyAlignment="0" applyProtection="0"/>
    <xf numFmtId="0" fontId="99" fillId="14" borderId="12" applyNumberFormat="0" applyAlignment="0" applyProtection="0"/>
    <xf numFmtId="0" fontId="98" fillId="14" borderId="12" applyNumberFormat="0" applyAlignment="0" applyProtection="0"/>
    <xf numFmtId="0" fontId="5" fillId="7" borderId="2" applyNumberFormat="0" applyAlignment="0" applyProtection="0"/>
    <xf numFmtId="0" fontId="101" fillId="7" borderId="2" applyNumberFormat="0" applyAlignment="0" applyProtection="0"/>
    <xf numFmtId="0" fontId="100" fillId="7" borderId="2" applyNumberFormat="0" applyAlignment="0" applyProtection="0"/>
    <xf numFmtId="1" fontId="28" fillId="0" borderId="19" applyFill="0" applyProtection="0">
      <alignment horizontal="center"/>
    </xf>
    <xf numFmtId="1" fontId="102" fillId="0" borderId="9">
      <alignment vertical="center"/>
      <protection locked="0"/>
    </xf>
    <xf numFmtId="0" fontId="103" fillId="0" borderId="0">
      <alignment/>
      <protection/>
    </xf>
    <xf numFmtId="203" fontId="102" fillId="0" borderId="9">
      <alignment vertical="center"/>
      <protection locked="0"/>
    </xf>
    <xf numFmtId="0" fontId="31" fillId="0" borderId="0">
      <alignment/>
      <protection/>
    </xf>
    <xf numFmtId="0" fontId="82" fillId="0" borderId="0">
      <alignment/>
      <protection/>
    </xf>
    <xf numFmtId="0" fontId="79" fillId="0" borderId="0" applyNumberFormat="0" applyFill="0" applyBorder="0" applyAlignment="0" applyProtection="0"/>
    <xf numFmtId="0" fontId="53" fillId="0" borderId="0">
      <alignment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69">
    <xf numFmtId="0" fontId="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2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top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1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24" fillId="0" borderId="3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1" fillId="8" borderId="33" xfId="0" applyFont="1" applyFill="1" applyBorder="1" applyAlignment="1">
      <alignment vertical="center"/>
    </xf>
    <xf numFmtId="0" fontId="1" fillId="8" borderId="9" xfId="0" applyFont="1" applyFill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3" fontId="1" fillId="0" borderId="37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8" borderId="37" xfId="0" applyFont="1" applyFill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top"/>
    </xf>
    <xf numFmtId="3" fontId="1" fillId="0" borderId="21" xfId="0" applyNumberFormat="1" applyFont="1" applyBorder="1" applyAlignment="1">
      <alignment vertical="top"/>
    </xf>
    <xf numFmtId="0" fontId="21" fillId="0" borderId="39" xfId="0" applyFont="1" applyBorder="1" applyAlignment="1">
      <alignment vertical="center" wrapText="1"/>
    </xf>
    <xf numFmtId="4" fontId="24" fillId="0" borderId="28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right" vertical="center"/>
    </xf>
    <xf numFmtId="4" fontId="24" fillId="0" borderId="29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1" fillId="0" borderId="4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3" fontId="1" fillId="0" borderId="5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3" fontId="1" fillId="0" borderId="60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horizontal="right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3" fontId="1" fillId="0" borderId="65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horizontal="right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20" fillId="0" borderId="19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04" fillId="4" borderId="0" xfId="198" applyFont="1" applyFill="1">
      <alignment/>
      <protection/>
    </xf>
    <xf numFmtId="0" fontId="28" fillId="0" borderId="0" xfId="198">
      <alignment/>
      <protection/>
    </xf>
    <xf numFmtId="0" fontId="28" fillId="4" borderId="0" xfId="198" applyFill="1">
      <alignment/>
      <protection/>
    </xf>
    <xf numFmtId="0" fontId="28" fillId="15" borderId="79" xfId="198" applyFill="1" applyBorder="1">
      <alignment/>
      <protection/>
    </xf>
    <xf numFmtId="0" fontId="28" fillId="42" borderId="14" xfId="198" applyFill="1" applyBorder="1">
      <alignment/>
      <protection/>
    </xf>
    <xf numFmtId="0" fontId="105" fillId="43" borderId="80" xfId="198" applyFont="1" applyFill="1" applyBorder="1" applyAlignment="1">
      <alignment horizontal="center"/>
      <protection/>
    </xf>
    <xf numFmtId="0" fontId="106" fillId="44" borderId="81" xfId="198" applyFont="1" applyFill="1" applyBorder="1" applyAlignment="1">
      <alignment horizontal="center"/>
      <protection/>
    </xf>
    <xf numFmtId="0" fontId="105" fillId="43" borderId="81" xfId="198" applyFont="1" applyFill="1" applyBorder="1" applyAlignment="1">
      <alignment horizontal="center"/>
      <protection/>
    </xf>
    <xf numFmtId="0" fontId="105" fillId="43" borderId="82" xfId="198" applyFont="1" applyFill="1" applyBorder="1" applyAlignment="1">
      <alignment horizontal="center"/>
      <protection/>
    </xf>
    <xf numFmtId="0" fontId="28" fillId="42" borderId="16" xfId="198" applyFill="1" applyBorder="1">
      <alignment/>
      <protection/>
    </xf>
    <xf numFmtId="0" fontId="28" fillId="15" borderId="34" xfId="198" applyFill="1" applyBorder="1">
      <alignment/>
      <protection/>
    </xf>
    <xf numFmtId="0" fontId="28" fillId="15" borderId="83" xfId="198" applyFill="1" applyBorder="1">
      <alignment/>
      <protection/>
    </xf>
    <xf numFmtId="0" fontId="28" fillId="42" borderId="34" xfId="198" applyFill="1" applyBorder="1">
      <alignment/>
      <protection/>
    </xf>
  </cellXfs>
  <cellStyles count="731">
    <cellStyle name="Normal" xfId="0"/>
    <cellStyle name="RowLevel_0" xfId="1"/>
    <cellStyle name="ColLevel_0" xfId="2"/>
    <cellStyle name="RowLevel_1" xfId="3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杭长项目部职工花名册——架子九队" xfId="36"/>
    <cellStyle name="_南方电网" xfId="37"/>
    <cellStyle name="_弱电系统设备配置报价清单" xfId="38"/>
    <cellStyle name="0,0&#13;&#10;NA&#13;&#10;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强调文字颜色 1" xfId="46"/>
    <cellStyle name="20% - 强调文字颜色 1 2" xfId="47"/>
    <cellStyle name="20% - 强调文字颜色 1_6-粮科院" xfId="48"/>
    <cellStyle name="20% - 强调文字颜色 2" xfId="49"/>
    <cellStyle name="20% - 强调文字颜色 2 2" xfId="50"/>
    <cellStyle name="20% - 强调文字颜色 2_6-粮科院" xfId="51"/>
    <cellStyle name="20% - 强调文字颜色 3" xfId="52"/>
    <cellStyle name="20% - 强调文字颜色 3 2" xfId="53"/>
    <cellStyle name="20% - 强调文字颜色 3_6-粮科院" xfId="54"/>
    <cellStyle name="20% - 强调文字颜色 4" xfId="55"/>
    <cellStyle name="20% - 强调文字颜色 4 2" xfId="56"/>
    <cellStyle name="20% - 强调文字颜色 4_6-粮科院" xfId="57"/>
    <cellStyle name="20% - 强调文字颜色 5" xfId="58"/>
    <cellStyle name="20% - 强调文字颜色 5 2" xfId="59"/>
    <cellStyle name="20% - 强调文字颜色 5_6-粮科院" xfId="60"/>
    <cellStyle name="20% - 强调文字颜色 6" xfId="61"/>
    <cellStyle name="20% - 强调文字颜色 6 2" xfId="62"/>
    <cellStyle name="20% - 强调文字颜色 6_6-粮科院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1_6-粮科院" xfId="72"/>
    <cellStyle name="40% - 强调文字颜色 2" xfId="73"/>
    <cellStyle name="40% - 强调文字颜色 2 2" xfId="74"/>
    <cellStyle name="40% - 强调文字颜色 2_6-粮科院" xfId="75"/>
    <cellStyle name="40% - 强调文字颜色 3" xfId="76"/>
    <cellStyle name="40% - 强调文字颜色 3 2" xfId="77"/>
    <cellStyle name="40% - 强调文字颜色 3_6-粮科院" xfId="78"/>
    <cellStyle name="40% - 强调文字颜色 4" xfId="79"/>
    <cellStyle name="40% - 强调文字颜色 4 2" xfId="80"/>
    <cellStyle name="40% - 强调文字颜色 4_6-粮科院" xfId="81"/>
    <cellStyle name="40% - 强调文字颜色 5" xfId="82"/>
    <cellStyle name="40% - 强调文字颜色 5 2" xfId="83"/>
    <cellStyle name="40% - 强调文字颜色 5_6-粮科院" xfId="84"/>
    <cellStyle name="40% - 强调文字颜色 6" xfId="85"/>
    <cellStyle name="40% - 强调文字颜色 6 2" xfId="86"/>
    <cellStyle name="40% - 强调文字颜色 6_6-粮科院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强调文字颜色 1" xfId="94"/>
    <cellStyle name="60% - 强调文字颜色 1 2" xfId="95"/>
    <cellStyle name="60% - 强调文字颜色 1_6-粮科院" xfId="96"/>
    <cellStyle name="60% - 强调文字颜色 2" xfId="97"/>
    <cellStyle name="60% - 强调文字颜色 2 2" xfId="98"/>
    <cellStyle name="60% - 强调文字颜色 2_6-粮科院" xfId="99"/>
    <cellStyle name="60% - 强调文字颜色 3" xfId="100"/>
    <cellStyle name="60% - 强调文字颜色 3 2" xfId="101"/>
    <cellStyle name="60% - 强调文字颜色 3_6-粮科院" xfId="102"/>
    <cellStyle name="60% - 强调文字颜色 4" xfId="103"/>
    <cellStyle name="60% - 强调文字颜色 4 2" xfId="104"/>
    <cellStyle name="60% - 强调文字颜色 4_6-粮科院" xfId="105"/>
    <cellStyle name="60% - 强调文字颜色 5" xfId="106"/>
    <cellStyle name="60% - 强调文字颜色 5 2" xfId="107"/>
    <cellStyle name="60% - 强调文字颜色 5_6-粮科院" xfId="108"/>
    <cellStyle name="60% - 强调文字颜色 6" xfId="109"/>
    <cellStyle name="60% - 强调文字颜色 6 2" xfId="110"/>
    <cellStyle name="60% - 强调文字颜色 6_6-粮科院" xfId="111"/>
    <cellStyle name="6mal" xfId="112"/>
    <cellStyle name="Accent1" xfId="113"/>
    <cellStyle name="Accent1 - 20%" xfId="114"/>
    <cellStyle name="Accent1 - 40%" xfId="115"/>
    <cellStyle name="Accent1 - 60%" xfId="116"/>
    <cellStyle name="Accent1_6-粮科院" xfId="117"/>
    <cellStyle name="Accent2" xfId="118"/>
    <cellStyle name="Accent2 - 20%" xfId="119"/>
    <cellStyle name="Accent2 - 40%" xfId="120"/>
    <cellStyle name="Accent2 - 60%" xfId="121"/>
    <cellStyle name="Accent2_6-粮科院" xfId="122"/>
    <cellStyle name="Accent3" xfId="123"/>
    <cellStyle name="Accent3 - 20%" xfId="124"/>
    <cellStyle name="Accent3 - 40%" xfId="125"/>
    <cellStyle name="Accent3 - 60%" xfId="126"/>
    <cellStyle name="Accent3_6-粮科院" xfId="127"/>
    <cellStyle name="Accent4" xfId="128"/>
    <cellStyle name="Accent4 - 20%" xfId="129"/>
    <cellStyle name="Accent4 - 40%" xfId="130"/>
    <cellStyle name="Accent4 - 60%" xfId="131"/>
    <cellStyle name="Accent4_6-粮科院" xfId="132"/>
    <cellStyle name="Accent5" xfId="133"/>
    <cellStyle name="Accent5 - 20%" xfId="134"/>
    <cellStyle name="Accent5 - 40%" xfId="135"/>
    <cellStyle name="Accent5 - 60%" xfId="136"/>
    <cellStyle name="Accent5_6-粮科院" xfId="137"/>
    <cellStyle name="Accent6" xfId="138"/>
    <cellStyle name="Accent6 - 20%" xfId="139"/>
    <cellStyle name="Accent6 - 40%" xfId="140"/>
    <cellStyle name="Accent6 - 60%" xfId="141"/>
    <cellStyle name="Accent6_6-粮科院" xfId="142"/>
    <cellStyle name="args.style" xfId="143"/>
    <cellStyle name="Bad" xfId="144"/>
    <cellStyle name="Black" xfId="145"/>
    <cellStyle name="Border" xfId="146"/>
    <cellStyle name="Calc Currency (0)" xfId="147"/>
    <cellStyle name="Calculation" xfId="148"/>
    <cellStyle name="Check Cell" xfId="149"/>
    <cellStyle name="ColLevel_0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Input_6-粮科院" xfId="179"/>
    <cellStyle name="Linked Cell" xfId="180"/>
    <cellStyle name="Linked Cells" xfId="181"/>
    <cellStyle name="Millares [0]_96 Risk" xfId="182"/>
    <cellStyle name="Millares_96 Risk" xfId="183"/>
    <cellStyle name="Milliers [0]_!!!GO" xfId="184"/>
    <cellStyle name="Milliers_!!!GO" xfId="185"/>
    <cellStyle name="Moneda [0]_96 Risk" xfId="186"/>
    <cellStyle name="Moneda_96 Risk" xfId="187"/>
    <cellStyle name="Mon閠aire [0]_!!!GO" xfId="188"/>
    <cellStyle name="Mon閠aire_!!!GO" xfId="189"/>
    <cellStyle name="MS Sans Serif" xfId="190"/>
    <cellStyle name="Neutral" xfId="191"/>
    <cellStyle name="New Times Roman" xfId="192"/>
    <cellStyle name="no dec" xfId="193"/>
    <cellStyle name="Non défini" xfId="194"/>
    <cellStyle name="Norma,_laroux_4_营业在建 (2)_E21" xfId="195"/>
    <cellStyle name="Normal - Style1" xfId="196"/>
    <cellStyle name="Normal_!!!GO" xfId="197"/>
    <cellStyle name="Normal_Book1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stot" xfId="213"/>
    <cellStyle name="Standard_AREAS" xfId="214"/>
    <cellStyle name="t" xfId="215"/>
    <cellStyle name="t_HVAC Equipment (3)" xfId="216"/>
    <cellStyle name="Title" xfId="217"/>
    <cellStyle name="Total" xfId="218"/>
    <cellStyle name="Tusental (0)_pldt" xfId="219"/>
    <cellStyle name="Tusental_pldt" xfId="220"/>
    <cellStyle name="Valuta (0)_pldt" xfId="221"/>
    <cellStyle name="Valuta_pldt" xfId="222"/>
    <cellStyle name="Warning Text" xfId="223"/>
    <cellStyle name="Percen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" xfId="231"/>
    <cellStyle name="标题 1" xfId="232"/>
    <cellStyle name="标题 1 2" xfId="233"/>
    <cellStyle name="标题 1_Book1" xfId="234"/>
    <cellStyle name="标题 2" xfId="235"/>
    <cellStyle name="标题 2 2" xfId="236"/>
    <cellStyle name="标题 2_Book1" xfId="237"/>
    <cellStyle name="标题 3" xfId="238"/>
    <cellStyle name="标题 3 2" xfId="239"/>
    <cellStyle name="标题 3_Book1" xfId="240"/>
    <cellStyle name="标题 4" xfId="241"/>
    <cellStyle name="标题 4 2" xfId="242"/>
    <cellStyle name="标题 4_Book1" xfId="243"/>
    <cellStyle name="标题 5" xfId="244"/>
    <cellStyle name="标题_Book1" xfId="245"/>
    <cellStyle name="标题1" xfId="246"/>
    <cellStyle name="表标题" xfId="247"/>
    <cellStyle name="部门" xfId="248"/>
    <cellStyle name="差" xfId="249"/>
    <cellStyle name="差 2" xfId="250"/>
    <cellStyle name="差_~4190974" xfId="251"/>
    <cellStyle name="差_~4190974_6-粮科院" xfId="252"/>
    <cellStyle name="差_~5676413" xfId="253"/>
    <cellStyle name="差_~5676413_6-粮科院" xfId="254"/>
    <cellStyle name="差_00省级(打印)" xfId="255"/>
    <cellStyle name="差_00省级(打印)_6-粮科院" xfId="256"/>
    <cellStyle name="差_00省级(定稿)" xfId="257"/>
    <cellStyle name="差_00省级(定稿)_6-粮科院" xfId="258"/>
    <cellStyle name="差_03昭通" xfId="259"/>
    <cellStyle name="差_03昭通_6-粮科院" xfId="260"/>
    <cellStyle name="差_0502通海县" xfId="261"/>
    <cellStyle name="差_0502通海县_6-粮科院" xfId="262"/>
    <cellStyle name="差_05玉溪" xfId="263"/>
    <cellStyle name="差_05玉溪_6-粮科院" xfId="264"/>
    <cellStyle name="差_0605石屏县" xfId="265"/>
    <cellStyle name="差_0605石屏县_6-粮科院" xfId="266"/>
    <cellStyle name="差_1003牟定县" xfId="267"/>
    <cellStyle name="差_1110洱源县" xfId="268"/>
    <cellStyle name="差_1110洱源县_6-粮科院" xfId="269"/>
    <cellStyle name="差_11大理" xfId="270"/>
    <cellStyle name="差_11大理_6-粮科院" xfId="271"/>
    <cellStyle name="差_2、土地面积、人口、粮食产量基本情况" xfId="272"/>
    <cellStyle name="差_2、土地面积、人口、粮食产量基本情况_6-粮科院" xfId="273"/>
    <cellStyle name="差_2006年分析表" xfId="274"/>
    <cellStyle name="差_2006年分析表_6-粮科院" xfId="275"/>
    <cellStyle name="差_2006年基础数据" xfId="276"/>
    <cellStyle name="差_2006年基础数据_6-粮科院" xfId="277"/>
    <cellStyle name="差_2006年全省财力计算表（中央、决算）" xfId="278"/>
    <cellStyle name="差_2006年全省财力计算表（中央、决算）_6-粮科院" xfId="279"/>
    <cellStyle name="差_2006年水利统计指标统计表" xfId="280"/>
    <cellStyle name="差_2006年水利统计指标统计表_6-粮科院" xfId="281"/>
    <cellStyle name="差_2006年在职人员情况" xfId="282"/>
    <cellStyle name="差_2006年在职人员情况_6-粮科院" xfId="283"/>
    <cellStyle name="差_2007年检察院案件数" xfId="284"/>
    <cellStyle name="差_2007年检察院案件数_6-粮科院" xfId="285"/>
    <cellStyle name="差_2007年可用财力" xfId="286"/>
    <cellStyle name="差_2007年可用财力_6-粮科院" xfId="287"/>
    <cellStyle name="差_2007年人员分部门统计表" xfId="288"/>
    <cellStyle name="差_2007年人员分部门统计表_6-粮科院" xfId="289"/>
    <cellStyle name="差_2007年政法部门业务指标" xfId="290"/>
    <cellStyle name="差_2007年政法部门业务指标_6-粮科院" xfId="291"/>
    <cellStyle name="差_2008年县级公安保障标准落实奖励经费分配测算" xfId="292"/>
    <cellStyle name="差_2008年县级公安保障标准落实奖励经费分配测算_6-粮科院" xfId="293"/>
    <cellStyle name="差_2008云南省分县市中小学教职工统计表（教育厅提供）" xfId="294"/>
    <cellStyle name="差_2008云南省分县市中小学教职工统计表（教育厅提供）_6-粮科院" xfId="295"/>
    <cellStyle name="差_2009年一般性转移支付标准工资" xfId="296"/>
    <cellStyle name="差_2009年一般性转移支付标准工资_~4190974" xfId="297"/>
    <cellStyle name="差_2009年一般性转移支付标准工资_~4190974_6-粮科院" xfId="298"/>
    <cellStyle name="差_2009年一般性转移支付标准工资_~5676413" xfId="299"/>
    <cellStyle name="差_2009年一般性转移支付标准工资_~5676413_6-粮科院" xfId="300"/>
    <cellStyle name="差_2009年一般性转移支付标准工资_6-粮科院" xfId="301"/>
    <cellStyle name="差_2009年一般性转移支付标准工资_不用软件计算9.1不考虑经费管理评价xl" xfId="302"/>
    <cellStyle name="差_2009年一般性转移支付标准工资_不用软件计算9.1不考虑经费管理评价xl_6-粮科院" xfId="303"/>
    <cellStyle name="差_2009年一般性转移支付标准工资_地方配套按人均增幅控制8.30xl" xfId="304"/>
    <cellStyle name="差_2009年一般性转移支付标准工资_地方配套按人均增幅控制8.30xl_6-粮科院" xfId="305"/>
    <cellStyle name="差_2009年一般性转移支付标准工资_地方配套按人均增幅控制8.30一般预算平均增幅、人均可用财力平均增幅两次控制、社会治安系数调整、案件数调整xl" xfId="306"/>
    <cellStyle name="差_2009年一般性转移支付标准工资_地方配套按人均增幅控制8.30一般预算平均增幅、人均可用财力平均增幅两次控制、社会治安系数调整、案件数调整xl_6-粮科院" xfId="307"/>
    <cellStyle name="差_2009年一般性转移支付标准工资_地方配套按人均增幅控制8.31（调整结案率后）xl" xfId="308"/>
    <cellStyle name="差_2009年一般性转移支付标准工资_地方配套按人均增幅控制8.31（调整结案率后）xl_6-粮科院" xfId="309"/>
    <cellStyle name="差_2009年一般性转移支付标准工资_奖励补助测算5.22测试" xfId="310"/>
    <cellStyle name="差_2009年一般性转移支付标准工资_奖励补助测算5.22测试_6-粮科院" xfId="311"/>
    <cellStyle name="差_2009年一般性转移支付标准工资_奖励补助测算5.23新" xfId="312"/>
    <cellStyle name="差_2009年一般性转移支付标准工资_奖励补助测算5.23新_6-粮科院" xfId="313"/>
    <cellStyle name="差_2009年一般性转移支付标准工资_奖励补助测算5.24冯铸" xfId="314"/>
    <cellStyle name="差_2009年一般性转移支付标准工资_奖励补助测算5.24冯铸_6-粮科院" xfId="315"/>
    <cellStyle name="差_2009年一般性转移支付标准工资_奖励补助测算7.23" xfId="316"/>
    <cellStyle name="差_2009年一般性转移支付标准工资_奖励补助测算7.23_6-粮科院" xfId="317"/>
    <cellStyle name="差_2009年一般性转移支付标准工资_奖励补助测算7.25" xfId="318"/>
    <cellStyle name="差_2009年一般性转移支付标准工资_奖励补助测算7.25 (version 1) (version 1)" xfId="319"/>
    <cellStyle name="差_2009年一般性转移支付标准工资_奖励补助测算7.25 (version 1) (version 1)_6-粮科院" xfId="320"/>
    <cellStyle name="差_2009年一般性转移支付标准工资_奖励补助测算7.25_6-粮科院" xfId="321"/>
    <cellStyle name="差_530623_2006年县级财政报表附表" xfId="322"/>
    <cellStyle name="差_530623_2006年县级财政报表附表_6-粮科院" xfId="323"/>
    <cellStyle name="差_530629_2006年县级财政报表附表" xfId="324"/>
    <cellStyle name="差_530629_2006年县级财政报表附表_6-粮科院" xfId="325"/>
    <cellStyle name="差_5334_2006年迪庆县级财政报表附表" xfId="326"/>
    <cellStyle name="差_5334_2006年迪庆县级财政报表附表_6-粮科院" xfId="327"/>
    <cellStyle name="差_6-粮科院" xfId="328"/>
    <cellStyle name="差_Book1" xfId="329"/>
    <cellStyle name="差_Book1_1" xfId="330"/>
    <cellStyle name="差_Book1_1_6-粮科院" xfId="331"/>
    <cellStyle name="差_Book1_2" xfId="332"/>
    <cellStyle name="差_Book1_2_6-粮科院" xfId="333"/>
    <cellStyle name="差_Book1_3" xfId="334"/>
    <cellStyle name="差_Book1_6-粮科院" xfId="335"/>
    <cellStyle name="差_Book1_县公司" xfId="336"/>
    <cellStyle name="差_Book1_县公司_6-粮科院" xfId="337"/>
    <cellStyle name="差_Book1_银行账户情况表_2010年12月" xfId="338"/>
    <cellStyle name="差_Book1_银行账户情况表_2010年12月_6-粮科院" xfId="339"/>
    <cellStyle name="差_Book2" xfId="340"/>
    <cellStyle name="差_Book2_6-粮科院" xfId="341"/>
    <cellStyle name="差_M01-2(州市补助收入)" xfId="342"/>
    <cellStyle name="差_M01-2(州市补助收入)_6-粮科院" xfId="343"/>
    <cellStyle name="差_M03" xfId="344"/>
    <cellStyle name="差_M03_6-粮科院" xfId="345"/>
    <cellStyle name="差_不用软件计算9.1不考虑经费管理评价xl" xfId="346"/>
    <cellStyle name="差_不用软件计算9.1不考虑经费管理评价xl_6-粮科院" xfId="347"/>
    <cellStyle name="差_财政供养人员" xfId="348"/>
    <cellStyle name="差_财政供养人员_6-粮科院" xfId="349"/>
    <cellStyle name="差_财政支出对上级的依赖程度" xfId="350"/>
    <cellStyle name="差_财政支出对上级的依赖程度_6-粮科院" xfId="351"/>
    <cellStyle name="差_城建部门" xfId="352"/>
    <cellStyle name="差_城建部门_6-粮科院" xfId="353"/>
    <cellStyle name="差_地方配套按人均增幅控制8.30xl" xfId="354"/>
    <cellStyle name="差_地方配套按人均增幅控制8.30xl_6-粮科院" xfId="355"/>
    <cellStyle name="差_地方配套按人均增幅控制8.30一般预算平均增幅、人均可用财力平均增幅两次控制、社会治安系数调整、案件数调整xl" xfId="356"/>
    <cellStyle name="差_地方配套按人均增幅控制8.30一般预算平均增幅、人均可用财力平均增幅两次控制、社会治安系数调整、案件数调整xl_6-粮科院" xfId="357"/>
    <cellStyle name="差_地方配套按人均增幅控制8.31（调整结案率后）xl" xfId="358"/>
    <cellStyle name="差_地方配套按人均增幅控制8.31（调整结案率后）xl_6-粮科院" xfId="359"/>
    <cellStyle name="差_第五部分(才淼、饶永宏）" xfId="360"/>
    <cellStyle name="差_第五部分(才淼、饶永宏）_6-粮科院" xfId="361"/>
    <cellStyle name="差_第一部分：综合全" xfId="362"/>
    <cellStyle name="差_第一部分：综合全_6-粮科院" xfId="363"/>
    <cellStyle name="差_高中教师人数（教育厅1.6日提供）" xfId="364"/>
    <cellStyle name="差_高中教师人数（教育厅1.6日提供）_6-粮科院" xfId="365"/>
    <cellStyle name="差_汇总" xfId="366"/>
    <cellStyle name="差_汇总_6-粮科院" xfId="367"/>
    <cellStyle name="差_汇总-县级财政报表附表" xfId="368"/>
    <cellStyle name="差_汇总-县级财政报表附表_6-粮科院" xfId="369"/>
    <cellStyle name="差_基础数据分析" xfId="370"/>
    <cellStyle name="差_基础数据分析_6-粮科院" xfId="371"/>
    <cellStyle name="差_架子九队员工实名制花名册(2011年）" xfId="372"/>
    <cellStyle name="差_检验表" xfId="373"/>
    <cellStyle name="差_检验表（调整后）" xfId="374"/>
    <cellStyle name="差_检验表（调整后）_6-粮科院" xfId="375"/>
    <cellStyle name="差_检验表_6-粮科院" xfId="376"/>
    <cellStyle name="差_建行" xfId="377"/>
    <cellStyle name="差_建行_6-粮科院" xfId="378"/>
    <cellStyle name="差_奖励补助测算5.22测试" xfId="379"/>
    <cellStyle name="差_奖励补助测算5.22测试_6-粮科院" xfId="380"/>
    <cellStyle name="差_奖励补助测算5.23新" xfId="381"/>
    <cellStyle name="差_奖励补助测算5.23新_6-粮科院" xfId="382"/>
    <cellStyle name="差_奖励补助测算5.24冯铸" xfId="383"/>
    <cellStyle name="差_奖励补助测算5.24冯铸_6-粮科院" xfId="384"/>
    <cellStyle name="差_奖励补助测算7.23" xfId="385"/>
    <cellStyle name="差_奖励补助测算7.23_6-粮科院" xfId="386"/>
    <cellStyle name="差_奖励补助测算7.25" xfId="387"/>
    <cellStyle name="差_奖励补助测算7.25 (version 1) (version 1)" xfId="388"/>
    <cellStyle name="差_奖励补助测算7.25 (version 1) (version 1)_6-粮科院" xfId="389"/>
    <cellStyle name="差_奖励补助测算7.25_6-粮科院" xfId="390"/>
    <cellStyle name="差_教师绩效工资测算表（离退休按各地上报数测算）2009年1月1日" xfId="391"/>
    <cellStyle name="差_教师绩效工资测算表（离退休按各地上报数测算）2009年1月1日_6-粮科院" xfId="392"/>
    <cellStyle name="差_教育厅提供义务教育及高中教师人数（2009年1月6日）" xfId="393"/>
    <cellStyle name="差_教育厅提供义务教育及高中教师人数（2009年1月6日）_6-粮科院" xfId="394"/>
    <cellStyle name="差_历年教师人数" xfId="395"/>
    <cellStyle name="差_历年教师人数_6-粮科院" xfId="396"/>
    <cellStyle name="差_丽江汇总" xfId="397"/>
    <cellStyle name="差_丽江汇总_6-粮科院" xfId="398"/>
    <cellStyle name="差_三季度－表二" xfId="399"/>
    <cellStyle name="差_三季度－表二_6-粮科院" xfId="400"/>
    <cellStyle name="差_卫生部门" xfId="401"/>
    <cellStyle name="差_卫生部门_6-粮科院" xfId="402"/>
    <cellStyle name="差_文体广播部门" xfId="403"/>
    <cellStyle name="差_文体广播部门_6-粮科院" xfId="404"/>
    <cellStyle name="差_下半年禁毒办案经费分配2544.3万元" xfId="405"/>
    <cellStyle name="差_下半年禁毒办案经费分配2544.3万元_6-粮科院" xfId="406"/>
    <cellStyle name="差_下半年禁吸戒毒经费1000万元" xfId="407"/>
    <cellStyle name="差_下半年禁吸戒毒经费1000万元_6-粮科院" xfId="408"/>
    <cellStyle name="差_县公司" xfId="409"/>
    <cellStyle name="差_县公司_6-粮科院" xfId="410"/>
    <cellStyle name="差_县级公安机关公用经费标准奖励测算方案（定稿）" xfId="411"/>
    <cellStyle name="差_县级公安机关公用经费标准奖励测算方案（定稿）_6-粮科院" xfId="412"/>
    <cellStyle name="差_县级基础数据" xfId="413"/>
    <cellStyle name="差_县级基础数据_6-粮科院" xfId="414"/>
    <cellStyle name="差_业务工作量指标" xfId="415"/>
    <cellStyle name="差_业务工作量指标_6-粮科院" xfId="416"/>
    <cellStyle name="差_义务教育阶段教职工人数（教育厅提供最终）" xfId="417"/>
    <cellStyle name="差_义务教育阶段教职工人数（教育厅提供最终）_6-粮科院" xfId="418"/>
    <cellStyle name="差_银行账户情况表_2010年12月" xfId="419"/>
    <cellStyle name="差_银行账户情况表_2010年12月_6-粮科院" xfId="420"/>
    <cellStyle name="差_云南农村义务教育统计表" xfId="421"/>
    <cellStyle name="差_云南农村义务教育统计表_6-粮科院" xfId="422"/>
    <cellStyle name="差_云南省2008年中小学教师人数统计表" xfId="423"/>
    <cellStyle name="差_云南省2008年中小学教师人数统计表_6-粮科院" xfId="424"/>
    <cellStyle name="差_云南省2008年中小学教职工情况（教育厅提供20090101加工整理）" xfId="425"/>
    <cellStyle name="差_云南省2008年中小学教职工情况（教育厅提供20090101加工整理）_6-粮科院" xfId="426"/>
    <cellStyle name="差_云南省2008年转移支付测算——州市本级考核部分及政策性测算" xfId="427"/>
    <cellStyle name="差_云南省2008年转移支付测算——州市本级考核部分及政策性测算_6-粮科院" xfId="428"/>
    <cellStyle name="差_云南水利电力有限公司" xfId="429"/>
    <cellStyle name="差_云南水利电力有限公司_6-粮科院" xfId="430"/>
    <cellStyle name="差_指标四" xfId="431"/>
    <cellStyle name="差_指标四_6-粮科院" xfId="432"/>
    <cellStyle name="差_指标五" xfId="433"/>
    <cellStyle name="差_指标五_6-粮科院" xfId="434"/>
    <cellStyle name="常规 10" xfId="435"/>
    <cellStyle name="常规 11" xfId="436"/>
    <cellStyle name="常规 12" xfId="437"/>
    <cellStyle name="常规 13" xfId="438"/>
    <cellStyle name="常规 2" xfId="439"/>
    <cellStyle name="常规 2 2" xfId="440"/>
    <cellStyle name="常规 2 2 2" xfId="441"/>
    <cellStyle name="常规 2 2_6-粮科院" xfId="442"/>
    <cellStyle name="常规 2 3" xfId="443"/>
    <cellStyle name="常规 2 4" xfId="444"/>
    <cellStyle name="常规 2 5" xfId="445"/>
    <cellStyle name="常规 2 6" xfId="446"/>
    <cellStyle name="常规 2 7" xfId="447"/>
    <cellStyle name="常规 2 8" xfId="448"/>
    <cellStyle name="常规 2_02-2008决算报表格式" xfId="449"/>
    <cellStyle name="常规 3" xfId="450"/>
    <cellStyle name="常规 4" xfId="451"/>
    <cellStyle name="常规 5" xfId="452"/>
    <cellStyle name="常规 6" xfId="453"/>
    <cellStyle name="常规 7" xfId="454"/>
    <cellStyle name="常规 8" xfId="455"/>
    <cellStyle name="常规 9" xfId="456"/>
    <cellStyle name="超级链接" xfId="457"/>
    <cellStyle name="Hyperlink" xfId="458"/>
    <cellStyle name="分级显示列_1_Book1" xfId="459"/>
    <cellStyle name="分级显示行_1_13区汇总" xfId="460"/>
    <cellStyle name="归盒啦_95" xfId="461"/>
    <cellStyle name="好" xfId="462"/>
    <cellStyle name="好 2" xfId="463"/>
    <cellStyle name="好_~4190974" xfId="464"/>
    <cellStyle name="好_~4190974_6-粮科院" xfId="465"/>
    <cellStyle name="好_~5676413" xfId="466"/>
    <cellStyle name="好_~5676413_6-粮科院" xfId="467"/>
    <cellStyle name="好_00省级(打印)" xfId="468"/>
    <cellStyle name="好_00省级(打印)_6-粮科院" xfId="469"/>
    <cellStyle name="好_00省级(定稿)" xfId="470"/>
    <cellStyle name="好_00省级(定稿)_6-粮科院" xfId="471"/>
    <cellStyle name="好_03昭通" xfId="472"/>
    <cellStyle name="好_03昭通_6-粮科院" xfId="473"/>
    <cellStyle name="好_0502通海县" xfId="474"/>
    <cellStyle name="好_0502通海县_6-粮科院" xfId="475"/>
    <cellStyle name="好_05玉溪" xfId="476"/>
    <cellStyle name="好_05玉溪_6-粮科院" xfId="477"/>
    <cellStyle name="好_0605石屏县" xfId="478"/>
    <cellStyle name="好_0605石屏县_6-粮科院" xfId="479"/>
    <cellStyle name="好_1003牟定县" xfId="480"/>
    <cellStyle name="好_1110洱源县" xfId="481"/>
    <cellStyle name="好_1110洱源县_6-粮科院" xfId="482"/>
    <cellStyle name="好_11大理" xfId="483"/>
    <cellStyle name="好_11大理_6-粮科院" xfId="484"/>
    <cellStyle name="好_2、土地面积、人口、粮食产量基本情况" xfId="485"/>
    <cellStyle name="好_2、土地面积、人口、粮食产量基本情况_6-粮科院" xfId="486"/>
    <cellStyle name="好_2006年分析表" xfId="487"/>
    <cellStyle name="好_2006年分析表_6-粮科院" xfId="488"/>
    <cellStyle name="好_2006年基础数据" xfId="489"/>
    <cellStyle name="好_2006年基础数据_6-粮科院" xfId="490"/>
    <cellStyle name="好_2006年全省财力计算表（中央、决算）" xfId="491"/>
    <cellStyle name="好_2006年全省财力计算表（中央、决算）_6-粮科院" xfId="492"/>
    <cellStyle name="好_2006年水利统计指标统计表" xfId="493"/>
    <cellStyle name="好_2006年水利统计指标统计表_6-粮科院" xfId="494"/>
    <cellStyle name="好_2006年在职人员情况" xfId="495"/>
    <cellStyle name="好_2006年在职人员情况_6-粮科院" xfId="496"/>
    <cellStyle name="好_2007年检察院案件数" xfId="497"/>
    <cellStyle name="好_2007年检察院案件数_6-粮科院" xfId="498"/>
    <cellStyle name="好_2007年可用财力" xfId="499"/>
    <cellStyle name="好_2007年可用财力_6-粮科院" xfId="500"/>
    <cellStyle name="好_2007年人员分部门统计表" xfId="501"/>
    <cellStyle name="好_2007年人员分部门统计表_6-粮科院" xfId="502"/>
    <cellStyle name="好_2007年政法部门业务指标" xfId="503"/>
    <cellStyle name="好_2007年政法部门业务指标_6-粮科院" xfId="504"/>
    <cellStyle name="好_2008年县级公安保障标准落实奖励经费分配测算" xfId="505"/>
    <cellStyle name="好_2008年县级公安保障标准落实奖励经费分配测算_6-粮科院" xfId="506"/>
    <cellStyle name="好_2008云南省分县市中小学教职工统计表（教育厅提供）" xfId="507"/>
    <cellStyle name="好_2008云南省分县市中小学教职工统计表（教育厅提供）_6-粮科院" xfId="508"/>
    <cellStyle name="好_2009年一般性转移支付标准工资" xfId="509"/>
    <cellStyle name="好_2009年一般性转移支付标准工资_~4190974" xfId="510"/>
    <cellStyle name="好_2009年一般性转移支付标准工资_~4190974_6-粮科院" xfId="511"/>
    <cellStyle name="好_2009年一般性转移支付标准工资_~5676413" xfId="512"/>
    <cellStyle name="好_2009年一般性转移支付标准工资_~5676413_6-粮科院" xfId="513"/>
    <cellStyle name="好_2009年一般性转移支付标准工资_6-粮科院" xfId="514"/>
    <cellStyle name="好_2009年一般性转移支付标准工资_不用软件计算9.1不考虑经费管理评价xl" xfId="515"/>
    <cellStyle name="好_2009年一般性转移支付标准工资_不用软件计算9.1不考虑经费管理评价xl_6-粮科院" xfId="516"/>
    <cellStyle name="好_2009年一般性转移支付标准工资_地方配套按人均增幅控制8.30xl" xfId="517"/>
    <cellStyle name="好_2009年一般性转移支付标准工资_地方配套按人均增幅控制8.30xl_6-粮科院" xfId="518"/>
    <cellStyle name="好_2009年一般性转移支付标准工资_地方配套按人均增幅控制8.30一般预算平均增幅、人均可用财力平均增幅两次控制、社会治安系数调整、案件数调整xl" xfId="519"/>
    <cellStyle name="好_2009年一般性转移支付标准工资_地方配套按人均增幅控制8.30一般预算平均增幅、人均可用财力平均增幅两次控制、社会治安系数调整、案件数调整xl_6-粮科院" xfId="520"/>
    <cellStyle name="好_2009年一般性转移支付标准工资_地方配套按人均增幅控制8.31（调整结案率后）xl" xfId="521"/>
    <cellStyle name="好_2009年一般性转移支付标准工资_地方配套按人均增幅控制8.31（调整结案率后）xl_6-粮科院" xfId="522"/>
    <cellStyle name="好_2009年一般性转移支付标准工资_奖励补助测算5.22测试" xfId="523"/>
    <cellStyle name="好_2009年一般性转移支付标准工资_奖励补助测算5.22测试_6-粮科院" xfId="524"/>
    <cellStyle name="好_2009年一般性转移支付标准工资_奖励补助测算5.23新" xfId="525"/>
    <cellStyle name="好_2009年一般性转移支付标准工资_奖励补助测算5.23新_6-粮科院" xfId="526"/>
    <cellStyle name="好_2009年一般性转移支付标准工资_奖励补助测算5.24冯铸" xfId="527"/>
    <cellStyle name="好_2009年一般性转移支付标准工资_奖励补助测算5.24冯铸_6-粮科院" xfId="528"/>
    <cellStyle name="好_2009年一般性转移支付标准工资_奖励补助测算7.23" xfId="529"/>
    <cellStyle name="好_2009年一般性转移支付标准工资_奖励补助测算7.23_6-粮科院" xfId="530"/>
    <cellStyle name="好_2009年一般性转移支付标准工资_奖励补助测算7.25" xfId="531"/>
    <cellStyle name="好_2009年一般性转移支付标准工资_奖励补助测算7.25 (version 1) (version 1)" xfId="532"/>
    <cellStyle name="好_2009年一般性转移支付标准工资_奖励补助测算7.25 (version 1) (version 1)_6-粮科院" xfId="533"/>
    <cellStyle name="好_2009年一般性转移支付标准工资_奖励补助测算7.25_6-粮科院" xfId="534"/>
    <cellStyle name="好_530623_2006年县级财政报表附表" xfId="535"/>
    <cellStyle name="好_530623_2006年县级财政报表附表_6-粮科院" xfId="536"/>
    <cellStyle name="好_530629_2006年县级财政报表附表" xfId="537"/>
    <cellStyle name="好_530629_2006年县级财政报表附表_6-粮科院" xfId="538"/>
    <cellStyle name="好_5334_2006年迪庆县级财政报表附表" xfId="539"/>
    <cellStyle name="好_5334_2006年迪庆县级财政报表附表_6-粮科院" xfId="540"/>
    <cellStyle name="好_6-粮科院" xfId="541"/>
    <cellStyle name="好_Book1" xfId="542"/>
    <cellStyle name="好_Book1_1" xfId="543"/>
    <cellStyle name="好_Book1_1_6-粮科院" xfId="544"/>
    <cellStyle name="好_Book1_2" xfId="545"/>
    <cellStyle name="好_Book1_2_6-粮科院" xfId="546"/>
    <cellStyle name="好_Book1_3" xfId="547"/>
    <cellStyle name="好_Book1_6-粮科院" xfId="548"/>
    <cellStyle name="好_Book1_县公司" xfId="549"/>
    <cellStyle name="好_Book1_县公司_6-粮科院" xfId="550"/>
    <cellStyle name="好_Book1_银行账户情况表_2010年12月" xfId="551"/>
    <cellStyle name="好_Book1_银行账户情况表_2010年12月_6-粮科院" xfId="552"/>
    <cellStyle name="好_Book2" xfId="553"/>
    <cellStyle name="好_Book2_6-粮科院" xfId="554"/>
    <cellStyle name="好_M01-2(州市补助收入)" xfId="555"/>
    <cellStyle name="好_M01-2(州市补助收入)_6-粮科院" xfId="556"/>
    <cellStyle name="好_M03" xfId="557"/>
    <cellStyle name="好_M03_6-粮科院" xfId="558"/>
    <cellStyle name="好_不用软件计算9.1不考虑经费管理评价xl" xfId="559"/>
    <cellStyle name="好_不用软件计算9.1不考虑经费管理评价xl_6-粮科院" xfId="560"/>
    <cellStyle name="好_财政供养人员" xfId="561"/>
    <cellStyle name="好_财政供养人员_6-粮科院" xfId="562"/>
    <cellStyle name="好_财政支出对上级的依赖程度" xfId="563"/>
    <cellStyle name="好_财政支出对上级的依赖程度_6-粮科院" xfId="564"/>
    <cellStyle name="好_城建部门" xfId="565"/>
    <cellStyle name="好_城建部门_6-粮科院" xfId="566"/>
    <cellStyle name="好_地方配套按人均增幅控制8.30xl" xfId="567"/>
    <cellStyle name="好_地方配套按人均增幅控制8.30xl_6-粮科院" xfId="568"/>
    <cellStyle name="好_地方配套按人均增幅控制8.30一般预算平均增幅、人均可用财力平均增幅两次控制、社会治安系数调整、案件数调整xl" xfId="569"/>
    <cellStyle name="好_地方配套按人均增幅控制8.30一般预算平均增幅、人均可用财力平均增幅两次控制、社会治安系数调整、案件数调整xl_6-粮科院" xfId="570"/>
    <cellStyle name="好_地方配套按人均增幅控制8.31（调整结案率后）xl" xfId="571"/>
    <cellStyle name="好_地方配套按人均增幅控制8.31（调整结案率后）xl_6-粮科院" xfId="572"/>
    <cellStyle name="好_第五部分(才淼、饶永宏）" xfId="573"/>
    <cellStyle name="好_第五部分(才淼、饶永宏）_6-粮科院" xfId="574"/>
    <cellStyle name="好_第一部分：综合全" xfId="575"/>
    <cellStyle name="好_第一部分：综合全_6-粮科院" xfId="576"/>
    <cellStyle name="好_高中教师人数（教育厅1.6日提供）" xfId="577"/>
    <cellStyle name="好_高中教师人数（教育厅1.6日提供）_6-粮科院" xfId="578"/>
    <cellStyle name="好_汇总" xfId="579"/>
    <cellStyle name="好_汇总_6-粮科院" xfId="580"/>
    <cellStyle name="好_汇总-县级财政报表附表" xfId="581"/>
    <cellStyle name="好_汇总-县级财政报表附表_6-粮科院" xfId="582"/>
    <cellStyle name="好_基础数据分析" xfId="583"/>
    <cellStyle name="好_基础数据分析_6-粮科院" xfId="584"/>
    <cellStyle name="好_架子九队员工实名制花名册(2011年）" xfId="585"/>
    <cellStyle name="好_检验表" xfId="586"/>
    <cellStyle name="好_检验表（调整后）" xfId="587"/>
    <cellStyle name="好_检验表（调整后）_6-粮科院" xfId="588"/>
    <cellStyle name="好_检验表_6-粮科院" xfId="589"/>
    <cellStyle name="好_建行" xfId="590"/>
    <cellStyle name="好_建行_6-粮科院" xfId="591"/>
    <cellStyle name="好_奖励补助测算5.22测试" xfId="592"/>
    <cellStyle name="好_奖励补助测算5.22测试_6-粮科院" xfId="593"/>
    <cellStyle name="好_奖励补助测算5.23新" xfId="594"/>
    <cellStyle name="好_奖励补助测算5.23新_6-粮科院" xfId="595"/>
    <cellStyle name="好_奖励补助测算5.24冯铸" xfId="596"/>
    <cellStyle name="好_奖励补助测算5.24冯铸_6-粮科院" xfId="597"/>
    <cellStyle name="好_奖励补助测算7.23" xfId="598"/>
    <cellStyle name="好_奖励补助测算7.23_6-粮科院" xfId="599"/>
    <cellStyle name="好_奖励补助测算7.25" xfId="600"/>
    <cellStyle name="好_奖励补助测算7.25 (version 1) (version 1)" xfId="601"/>
    <cellStyle name="好_奖励补助测算7.25 (version 1) (version 1)_6-粮科院" xfId="602"/>
    <cellStyle name="好_奖励补助测算7.25_6-粮科院" xfId="603"/>
    <cellStyle name="好_教师绩效工资测算表（离退休按各地上报数测算）2009年1月1日" xfId="604"/>
    <cellStyle name="好_教师绩效工资测算表（离退休按各地上报数测算）2009年1月1日_6-粮科院" xfId="605"/>
    <cellStyle name="好_教育厅提供义务教育及高中教师人数（2009年1月6日）" xfId="606"/>
    <cellStyle name="好_教育厅提供义务教育及高中教师人数（2009年1月6日）_6-粮科院" xfId="607"/>
    <cellStyle name="好_历年教师人数" xfId="608"/>
    <cellStyle name="好_历年教师人数_6-粮科院" xfId="609"/>
    <cellStyle name="好_丽江汇总" xfId="610"/>
    <cellStyle name="好_丽江汇总_6-粮科院" xfId="611"/>
    <cellStyle name="好_三季度－表二" xfId="612"/>
    <cellStyle name="好_三季度－表二_6-粮科院" xfId="613"/>
    <cellStyle name="好_卫生部门" xfId="614"/>
    <cellStyle name="好_卫生部门_6-粮科院" xfId="615"/>
    <cellStyle name="好_文体广播部门" xfId="616"/>
    <cellStyle name="好_文体广播部门_6-粮科院" xfId="617"/>
    <cellStyle name="好_下半年禁毒办案经费分配2544.3万元" xfId="618"/>
    <cellStyle name="好_下半年禁毒办案经费分配2544.3万元_6-粮科院" xfId="619"/>
    <cellStyle name="好_下半年禁吸戒毒经费1000万元" xfId="620"/>
    <cellStyle name="好_下半年禁吸戒毒经费1000万元_6-粮科院" xfId="621"/>
    <cellStyle name="好_县公司" xfId="622"/>
    <cellStyle name="好_县公司_6-粮科院" xfId="623"/>
    <cellStyle name="好_县级公安机关公用经费标准奖励测算方案（定稿）" xfId="624"/>
    <cellStyle name="好_县级公安机关公用经费标准奖励测算方案（定稿）_6-粮科院" xfId="625"/>
    <cellStyle name="好_县级基础数据" xfId="626"/>
    <cellStyle name="好_县级基础数据_6-粮科院" xfId="627"/>
    <cellStyle name="好_业务工作量指标" xfId="628"/>
    <cellStyle name="好_业务工作量指标_6-粮科院" xfId="629"/>
    <cellStyle name="好_义务教育阶段教职工人数（教育厅提供最终）" xfId="630"/>
    <cellStyle name="好_义务教育阶段教职工人数（教育厅提供最终）_6-粮科院" xfId="631"/>
    <cellStyle name="好_银行账户情况表_2010年12月" xfId="632"/>
    <cellStyle name="好_银行账户情况表_2010年12月_6-粮科院" xfId="633"/>
    <cellStyle name="好_云南农村义务教育统计表" xfId="634"/>
    <cellStyle name="好_云南农村义务教育统计表_6-粮科院" xfId="635"/>
    <cellStyle name="好_云南省2008年中小学教师人数统计表" xfId="636"/>
    <cellStyle name="好_云南省2008年中小学教师人数统计表_6-粮科院" xfId="637"/>
    <cellStyle name="好_云南省2008年中小学教职工情况（教育厅提供20090101加工整理）" xfId="638"/>
    <cellStyle name="好_云南省2008年中小学教职工情况（教育厅提供20090101加工整理）_6-粮科院" xfId="639"/>
    <cellStyle name="好_云南省2008年转移支付测算——州市本级考核部分及政策性测算" xfId="640"/>
    <cellStyle name="好_云南省2008年转移支付测算——州市本级考核部分及政策性测算_6-粮科院" xfId="641"/>
    <cellStyle name="好_云南水利电力有限公司" xfId="642"/>
    <cellStyle name="好_云南水利电力有限公司_6-粮科院" xfId="643"/>
    <cellStyle name="好_指标四" xfId="644"/>
    <cellStyle name="好_指标四_6-粮科院" xfId="645"/>
    <cellStyle name="好_指标五" xfId="646"/>
    <cellStyle name="好_指标五_6-粮科院" xfId="647"/>
    <cellStyle name="后继超级链接" xfId="648"/>
    <cellStyle name="后继超链接" xfId="649"/>
    <cellStyle name="汇总" xfId="650"/>
    <cellStyle name="汇总 2" xfId="651"/>
    <cellStyle name="汇总_Book1" xfId="652"/>
    <cellStyle name="Currency" xfId="653"/>
    <cellStyle name="货币 2" xfId="654"/>
    <cellStyle name="货币 2 2" xfId="655"/>
    <cellStyle name="Currency [0]" xfId="656"/>
    <cellStyle name="貨幣 [0]_SGV" xfId="657"/>
    <cellStyle name="貨幣_SGV" xfId="658"/>
    <cellStyle name="计算" xfId="659"/>
    <cellStyle name="计算 2" xfId="660"/>
    <cellStyle name="计算_6-粮科院" xfId="661"/>
    <cellStyle name="检查单元格" xfId="662"/>
    <cellStyle name="检查单元格 2" xfId="663"/>
    <cellStyle name="检查单元格_6-粮科院" xfId="664"/>
    <cellStyle name="解释性文本" xfId="665"/>
    <cellStyle name="解释性文本 2" xfId="666"/>
    <cellStyle name="解释性文本_Book1" xfId="667"/>
    <cellStyle name="借出原因" xfId="668"/>
    <cellStyle name="警告文本" xfId="669"/>
    <cellStyle name="警告文本 2" xfId="670"/>
    <cellStyle name="警告文本_Book1" xfId="671"/>
    <cellStyle name="链接单元格" xfId="672"/>
    <cellStyle name="链接单元格 2" xfId="673"/>
    <cellStyle name="链接单元格_Book1" xfId="674"/>
    <cellStyle name="콤마 [0]_BOILER-CO1" xfId="675"/>
    <cellStyle name="콤마_BOILER-CO1" xfId="676"/>
    <cellStyle name="통화 [0]_BOILER-CO1" xfId="677"/>
    <cellStyle name="통화_BOILER-CO1" xfId="678"/>
    <cellStyle name="표준_0N-HANDLING " xfId="679"/>
    <cellStyle name="霓付 [0]_ +Foil &amp; -FOIL &amp; PAPER" xfId="680"/>
    <cellStyle name="霓付_ +Foil &amp; -FOIL &amp; PAPER" xfId="681"/>
    <cellStyle name="烹拳 [0]_ +Foil &amp; -FOIL &amp; PAPER" xfId="682"/>
    <cellStyle name="烹拳_ +Foil &amp; -FOIL &amp; PAPER" xfId="683"/>
    <cellStyle name="普通_ 白土" xfId="684"/>
    <cellStyle name="千分位[0]_ 白土" xfId="685"/>
    <cellStyle name="千分位_ 白土" xfId="686"/>
    <cellStyle name="千位[0]_ 方正PC" xfId="687"/>
    <cellStyle name="千位_ 方正PC" xfId="688"/>
    <cellStyle name="Comma" xfId="689"/>
    <cellStyle name="千位分隔 2" xfId="690"/>
    <cellStyle name="千位分隔 3" xfId="691"/>
    <cellStyle name="Comma [0]" xfId="692"/>
    <cellStyle name="千位分隔[0] 2" xfId="693"/>
    <cellStyle name="钎霖_4岿角利" xfId="694"/>
    <cellStyle name="强调 1" xfId="695"/>
    <cellStyle name="强调 2" xfId="696"/>
    <cellStyle name="强调 3" xfId="697"/>
    <cellStyle name="强调文字颜色 1" xfId="698"/>
    <cellStyle name="强调文字颜色 1 2" xfId="699"/>
    <cellStyle name="强调文字颜色 1_6-粮科院" xfId="700"/>
    <cellStyle name="强调文字颜色 2" xfId="701"/>
    <cellStyle name="强调文字颜色 2 2" xfId="702"/>
    <cellStyle name="强调文字颜色 2_6-粮科院" xfId="703"/>
    <cellStyle name="强调文字颜色 3" xfId="704"/>
    <cellStyle name="强调文字颜色 3 2" xfId="705"/>
    <cellStyle name="强调文字颜色 3_6-粮科院" xfId="706"/>
    <cellStyle name="强调文字颜色 4" xfId="707"/>
    <cellStyle name="强调文字颜色 4 2" xfId="708"/>
    <cellStyle name="强调文字颜色 4_6-粮科院" xfId="709"/>
    <cellStyle name="强调文字颜色 5" xfId="710"/>
    <cellStyle name="强调文字颜色 5 2" xfId="711"/>
    <cellStyle name="强调文字颜色 5_6-粮科院" xfId="712"/>
    <cellStyle name="强调文字颜色 6" xfId="713"/>
    <cellStyle name="强调文字颜色 6 2" xfId="714"/>
    <cellStyle name="强调文字颜色 6_6-粮科院" xfId="715"/>
    <cellStyle name="日期" xfId="716"/>
    <cellStyle name="商品名称" xfId="717"/>
    <cellStyle name="适中" xfId="718"/>
    <cellStyle name="适中 2" xfId="719"/>
    <cellStyle name="适中_6-粮科院" xfId="720"/>
    <cellStyle name="输出" xfId="721"/>
    <cellStyle name="输出 2" xfId="722"/>
    <cellStyle name="输出_6-粮科院" xfId="723"/>
    <cellStyle name="输入" xfId="724"/>
    <cellStyle name="输入 2" xfId="725"/>
    <cellStyle name="输入_6-粮科院" xfId="726"/>
    <cellStyle name="数量" xfId="727"/>
    <cellStyle name="数字" xfId="728"/>
    <cellStyle name="未定义" xfId="729"/>
    <cellStyle name="小数" xfId="730"/>
    <cellStyle name="样式 1" xfId="731"/>
    <cellStyle name="一般_SGV" xfId="732"/>
    <cellStyle name="Followed Hyperlink" xfId="733"/>
    <cellStyle name="昗弨_Pacific Region P&amp;L" xfId="734"/>
    <cellStyle name="寘嬫愗傝 [0.00]_Region Orders (2)" xfId="735"/>
    <cellStyle name="寘嬫愗傝_Region Orders (2)" xfId="736"/>
    <cellStyle name="注释" xfId="737"/>
    <cellStyle name="注释 2" xfId="738"/>
    <cellStyle name="注释_6-粮科院" xfId="739"/>
    <cellStyle name="㼿㼿㼿㼿㼿㼿" xfId="740"/>
    <cellStyle name="㼿㼿㼿㼿㼿㼿㼿㼿㼿㼿㼿?" xfId="7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showZeros="0" zoomScale="70" zoomScaleNormal="70" workbookViewId="0" topLeftCell="A1">
      <selection activeCell="N9" sqref="N9"/>
    </sheetView>
  </sheetViews>
  <sheetFormatPr defaultColWidth="10" defaultRowHeight="15" customHeight="1"/>
  <cols>
    <col min="1" max="1" width="64.33203125" style="0" customWidth="1"/>
    <col min="2" max="2" width="5.66015625" style="0" customWidth="1"/>
    <col min="3" max="6" width="26.5" style="0" customWidth="1"/>
    <col min="7" max="7" width="60.83203125" style="0" customWidth="1"/>
    <col min="8" max="8" width="9.16015625" style="0" customWidth="1"/>
    <col min="9" max="12" width="26.5" style="0" customWidth="1"/>
    <col min="13" max="13" width="3.16015625" style="0" customWidth="1"/>
  </cols>
  <sheetData>
    <row r="1" spans="1:13" ht="26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7:12" ht="15.75" customHeight="1">
      <c r="G2" s="20"/>
      <c r="J2" s="17"/>
      <c r="K2" s="17"/>
      <c r="L2" s="17" t="s">
        <v>1</v>
      </c>
    </row>
    <row r="3" spans="1:12" ht="17.25" customHeight="1">
      <c r="A3" s="43"/>
      <c r="B3" s="44"/>
      <c r="C3" s="45"/>
      <c r="D3" s="44"/>
      <c r="E3" s="44"/>
      <c r="F3" s="46" t="s">
        <v>2</v>
      </c>
      <c r="G3" s="47"/>
      <c r="H3" s="47"/>
      <c r="I3" s="47"/>
      <c r="J3" s="48"/>
      <c r="K3" s="48"/>
      <c r="L3" s="48" t="s">
        <v>3</v>
      </c>
    </row>
    <row r="4" spans="1:14" ht="21.75" customHeight="1">
      <c r="A4" s="131" t="s">
        <v>4</v>
      </c>
      <c r="B4" s="133" t="s">
        <v>5</v>
      </c>
      <c r="C4" s="49" t="s">
        <v>6</v>
      </c>
      <c r="D4" s="49" t="s">
        <v>7</v>
      </c>
      <c r="E4" s="49" t="s">
        <v>8</v>
      </c>
      <c r="F4" s="49" t="s">
        <v>9</v>
      </c>
      <c r="G4" s="135" t="s">
        <v>4</v>
      </c>
      <c r="H4" s="133" t="s">
        <v>5</v>
      </c>
      <c r="I4" s="49" t="s">
        <v>6</v>
      </c>
      <c r="J4" s="49" t="s">
        <v>7</v>
      </c>
      <c r="K4" s="49" t="s">
        <v>8</v>
      </c>
      <c r="L4" s="50" t="s">
        <v>9</v>
      </c>
      <c r="M4" s="33"/>
      <c r="N4" s="33"/>
    </row>
    <row r="5" spans="1:14" ht="21.75" customHeight="1">
      <c r="A5" s="132"/>
      <c r="B5" s="134"/>
      <c r="C5" s="40" t="s">
        <v>10</v>
      </c>
      <c r="D5" s="40" t="s">
        <v>11</v>
      </c>
      <c r="E5" s="40" t="s">
        <v>12</v>
      </c>
      <c r="F5" s="40" t="s">
        <v>13</v>
      </c>
      <c r="G5" s="136"/>
      <c r="H5" s="134"/>
      <c r="I5" s="40" t="s">
        <v>10</v>
      </c>
      <c r="J5" s="40" t="s">
        <v>11</v>
      </c>
      <c r="K5" s="40" t="s">
        <v>12</v>
      </c>
      <c r="L5" s="51" t="s">
        <v>13</v>
      </c>
      <c r="M5" s="33"/>
      <c r="N5" s="33"/>
    </row>
    <row r="6" spans="1:14" ht="22.5" customHeight="1">
      <c r="A6" s="52" t="s">
        <v>14</v>
      </c>
      <c r="B6" s="53">
        <v>1</v>
      </c>
      <c r="C6" s="36" t="s">
        <v>15</v>
      </c>
      <c r="D6" s="36" t="s">
        <v>15</v>
      </c>
      <c r="E6" s="36" t="s">
        <v>15</v>
      </c>
      <c r="F6" s="36" t="s">
        <v>15</v>
      </c>
      <c r="G6" s="54" t="s">
        <v>16</v>
      </c>
      <c r="H6" s="53">
        <v>30</v>
      </c>
      <c r="I6" s="41">
        <f aca="true" t="shared" si="0" ref="I6:I13">SUM(J6:L6)</f>
        <v>0</v>
      </c>
      <c r="J6" s="55"/>
      <c r="K6" s="55"/>
      <c r="L6" s="42"/>
      <c r="M6" s="14"/>
      <c r="N6" s="33"/>
    </row>
    <row r="7" spans="1:14" ht="22.5" customHeight="1">
      <c r="A7" s="56" t="s">
        <v>17</v>
      </c>
      <c r="B7" s="53">
        <v>2</v>
      </c>
      <c r="C7" s="41">
        <f aca="true" t="shared" si="1" ref="C7:C12">SUM(D7:F7)</f>
        <v>0</v>
      </c>
      <c r="D7" s="55">
        <f>D8+D21</f>
        <v>0</v>
      </c>
      <c r="E7" s="55">
        <f>E8+E21</f>
        <v>0</v>
      </c>
      <c r="F7" s="55">
        <f>F8+F21</f>
        <v>0</v>
      </c>
      <c r="G7" s="54" t="s">
        <v>18</v>
      </c>
      <c r="H7" s="53">
        <v>31</v>
      </c>
      <c r="I7" s="41">
        <f t="shared" si="0"/>
        <v>0</v>
      </c>
      <c r="J7" s="55"/>
      <c r="K7" s="55"/>
      <c r="L7" s="42"/>
      <c r="M7" s="14"/>
      <c r="N7" s="33"/>
    </row>
    <row r="8" spans="1:14" ht="22.5" customHeight="1">
      <c r="A8" s="56" t="s">
        <v>19</v>
      </c>
      <c r="B8" s="53">
        <v>3</v>
      </c>
      <c r="C8" s="41">
        <f t="shared" si="1"/>
        <v>0</v>
      </c>
      <c r="D8" s="55">
        <f>D9+D10+D14+D17+D20</f>
        <v>0</v>
      </c>
      <c r="E8" s="55">
        <f>E9+E10+E14+E17+E20</f>
        <v>0</v>
      </c>
      <c r="F8" s="42">
        <f>F9+F10+F14+F17+F20</f>
        <v>0</v>
      </c>
      <c r="G8" s="57" t="s">
        <v>20</v>
      </c>
      <c r="H8" s="53">
        <v>32</v>
      </c>
      <c r="I8" s="58">
        <f t="shared" si="0"/>
        <v>0</v>
      </c>
      <c r="J8" s="59">
        <f>J9+J22</f>
        <v>0</v>
      </c>
      <c r="K8" s="59">
        <f>K9+K22</f>
        <v>0</v>
      </c>
      <c r="L8" s="60">
        <f>L9+L22</f>
        <v>0</v>
      </c>
      <c r="M8" s="14"/>
      <c r="N8" s="33"/>
    </row>
    <row r="9" spans="1:14" ht="22.5" customHeight="1">
      <c r="A9" s="61" t="s">
        <v>21</v>
      </c>
      <c r="B9" s="53">
        <v>4</v>
      </c>
      <c r="C9" s="41">
        <f t="shared" si="1"/>
        <v>0</v>
      </c>
      <c r="D9" s="55"/>
      <c r="E9" s="55"/>
      <c r="F9" s="41"/>
      <c r="G9" s="62" t="s">
        <v>22</v>
      </c>
      <c r="H9" s="53">
        <v>33</v>
      </c>
      <c r="I9" s="41">
        <f t="shared" si="0"/>
        <v>0</v>
      </c>
      <c r="J9" s="55">
        <f>J10+J11+J15+J18+J21</f>
        <v>0</v>
      </c>
      <c r="K9" s="55">
        <f>K10+K11+K15+K18+K21</f>
        <v>0</v>
      </c>
      <c r="L9" s="42">
        <f>L10+L11+L15+L18+L21</f>
        <v>0</v>
      </c>
      <c r="M9" s="14"/>
      <c r="N9" s="33"/>
    </row>
    <row r="10" spans="1:14" ht="22.5" customHeight="1">
      <c r="A10" s="61" t="s">
        <v>23</v>
      </c>
      <c r="B10" s="53">
        <v>5</v>
      </c>
      <c r="C10" s="41">
        <f t="shared" si="1"/>
        <v>0</v>
      </c>
      <c r="D10" s="55">
        <f>D11+D12+D13</f>
        <v>0</v>
      </c>
      <c r="E10" s="55">
        <f>E11+E12+E13</f>
        <v>0</v>
      </c>
      <c r="F10" s="55">
        <f>F11+F12+F13</f>
        <v>0</v>
      </c>
      <c r="G10" s="54" t="s">
        <v>24</v>
      </c>
      <c r="H10" s="53">
        <v>34</v>
      </c>
      <c r="I10" s="41">
        <f t="shared" si="0"/>
        <v>0</v>
      </c>
      <c r="J10" s="55"/>
      <c r="K10" s="55"/>
      <c r="L10" s="42"/>
      <c r="M10" s="14"/>
      <c r="N10" s="33"/>
    </row>
    <row r="11" spans="1:14" ht="22.5" customHeight="1">
      <c r="A11" s="61" t="s">
        <v>25</v>
      </c>
      <c r="B11" s="53">
        <v>6</v>
      </c>
      <c r="C11" s="41">
        <f t="shared" si="1"/>
        <v>0</v>
      </c>
      <c r="D11" s="55"/>
      <c r="E11" s="55"/>
      <c r="F11" s="41"/>
      <c r="G11" s="54" t="s">
        <v>26</v>
      </c>
      <c r="H11" s="53">
        <v>35</v>
      </c>
      <c r="I11" s="41">
        <f t="shared" si="0"/>
        <v>0</v>
      </c>
      <c r="J11" s="55">
        <f>J12+J13+J14</f>
        <v>0</v>
      </c>
      <c r="K11" s="55">
        <f>K12+K13+K14</f>
        <v>0</v>
      </c>
      <c r="L11" s="42">
        <f>L12+L13+L14</f>
        <v>0</v>
      </c>
      <c r="M11" s="14"/>
      <c r="N11" s="33"/>
    </row>
    <row r="12" spans="1:14" ht="22.5" customHeight="1">
      <c r="A12" s="63" t="s">
        <v>27</v>
      </c>
      <c r="B12" s="53">
        <v>7</v>
      </c>
      <c r="C12" s="41">
        <f t="shared" si="1"/>
        <v>0</v>
      </c>
      <c r="D12" s="55"/>
      <c r="E12" s="55"/>
      <c r="F12" s="41"/>
      <c r="G12" s="54" t="s">
        <v>28</v>
      </c>
      <c r="H12" s="53">
        <v>36</v>
      </c>
      <c r="I12" s="41">
        <f t="shared" si="0"/>
        <v>0</v>
      </c>
      <c r="J12" s="55"/>
      <c r="K12" s="55"/>
      <c r="L12" s="42"/>
      <c r="M12" s="14"/>
      <c r="N12" s="33"/>
    </row>
    <row r="13" spans="1:14" ht="22.5" customHeight="1">
      <c r="A13" s="63" t="s">
        <v>29</v>
      </c>
      <c r="B13" s="53">
        <v>8</v>
      </c>
      <c r="C13" s="41"/>
      <c r="D13" s="55"/>
      <c r="E13" s="55"/>
      <c r="F13" s="41"/>
      <c r="G13" s="64" t="s">
        <v>30</v>
      </c>
      <c r="H13" s="53">
        <v>37</v>
      </c>
      <c r="I13" s="41">
        <f t="shared" si="0"/>
        <v>0</v>
      </c>
      <c r="J13" s="55"/>
      <c r="K13" s="55"/>
      <c r="L13" s="42"/>
      <c r="M13" s="14"/>
      <c r="N13" s="33"/>
    </row>
    <row r="14" spans="1:14" ht="22.5" customHeight="1">
      <c r="A14" s="61" t="s">
        <v>31</v>
      </c>
      <c r="B14" s="53">
        <v>9</v>
      </c>
      <c r="C14" s="41">
        <f aca="true" t="shared" si="2" ref="C14:C25">SUM(D14:F14)</f>
        <v>0</v>
      </c>
      <c r="D14" s="55">
        <f>D15+D16</f>
        <v>0</v>
      </c>
      <c r="E14" s="55">
        <f>E15+E16</f>
        <v>0</v>
      </c>
      <c r="F14" s="55">
        <f>F15+F16</f>
        <v>0</v>
      </c>
      <c r="G14" s="64" t="s">
        <v>32</v>
      </c>
      <c r="H14" s="53">
        <v>38</v>
      </c>
      <c r="I14" s="41"/>
      <c r="J14" s="55"/>
      <c r="K14" s="55"/>
      <c r="L14" s="42"/>
      <c r="M14" s="14"/>
      <c r="N14" s="33"/>
    </row>
    <row r="15" spans="1:14" ht="22.5" customHeight="1">
      <c r="A15" s="61" t="s">
        <v>33</v>
      </c>
      <c r="B15" s="53">
        <v>10</v>
      </c>
      <c r="C15" s="41">
        <f t="shared" si="2"/>
        <v>0</v>
      </c>
      <c r="D15" s="55"/>
      <c r="E15" s="55"/>
      <c r="F15" s="41"/>
      <c r="G15" s="54" t="s">
        <v>34</v>
      </c>
      <c r="H15" s="53">
        <v>39</v>
      </c>
      <c r="I15" s="41">
        <f aca="true" t="shared" si="3" ref="I15:I26">SUM(J15:L15)</f>
        <v>0</v>
      </c>
      <c r="J15" s="55">
        <f>J16+J17</f>
        <v>0</v>
      </c>
      <c r="K15" s="55">
        <f>K16+K17</f>
        <v>0</v>
      </c>
      <c r="L15" s="42">
        <f>L16+L17</f>
        <v>0</v>
      </c>
      <c r="M15" s="14"/>
      <c r="N15" s="33"/>
    </row>
    <row r="16" spans="1:14" ht="22.5" customHeight="1">
      <c r="A16" s="61" t="s">
        <v>35</v>
      </c>
      <c r="B16" s="53">
        <v>11</v>
      </c>
      <c r="C16" s="41">
        <f t="shared" si="2"/>
        <v>0</v>
      </c>
      <c r="D16" s="55"/>
      <c r="E16" s="55"/>
      <c r="F16" s="41"/>
      <c r="G16" s="54" t="s">
        <v>36</v>
      </c>
      <c r="H16" s="53">
        <v>40</v>
      </c>
      <c r="I16" s="41">
        <f t="shared" si="3"/>
        <v>0</v>
      </c>
      <c r="J16" s="55"/>
      <c r="K16" s="55"/>
      <c r="L16" s="42"/>
      <c r="M16" s="14"/>
      <c r="N16" s="33"/>
    </row>
    <row r="17" spans="1:14" ht="22.5" customHeight="1">
      <c r="A17" s="61" t="s">
        <v>37</v>
      </c>
      <c r="B17" s="53">
        <v>12</v>
      </c>
      <c r="C17" s="41">
        <f t="shared" si="2"/>
        <v>0</v>
      </c>
      <c r="D17" s="55"/>
      <c r="E17" s="55"/>
      <c r="F17" s="41"/>
      <c r="G17" s="54" t="s">
        <v>38</v>
      </c>
      <c r="H17" s="53">
        <v>41</v>
      </c>
      <c r="I17" s="41">
        <f t="shared" si="3"/>
        <v>0</v>
      </c>
      <c r="J17" s="55"/>
      <c r="K17" s="55"/>
      <c r="L17" s="42"/>
      <c r="M17" s="14"/>
      <c r="N17" s="33"/>
    </row>
    <row r="18" spans="1:14" ht="22.5" customHeight="1">
      <c r="A18" s="61" t="s">
        <v>39</v>
      </c>
      <c r="B18" s="53">
        <v>13</v>
      </c>
      <c r="C18" s="41">
        <f t="shared" si="2"/>
        <v>0</v>
      </c>
      <c r="D18" s="55"/>
      <c r="E18" s="55"/>
      <c r="F18" s="41"/>
      <c r="G18" s="54" t="s">
        <v>40</v>
      </c>
      <c r="H18" s="53">
        <v>42</v>
      </c>
      <c r="I18" s="41">
        <f t="shared" si="3"/>
        <v>0</v>
      </c>
      <c r="J18" s="55"/>
      <c r="K18" s="55"/>
      <c r="L18" s="42"/>
      <c r="M18" s="14"/>
      <c r="N18" s="33"/>
    </row>
    <row r="19" spans="1:14" ht="22.5" customHeight="1">
      <c r="A19" s="61" t="s">
        <v>41</v>
      </c>
      <c r="B19" s="53">
        <v>14</v>
      </c>
      <c r="C19" s="41">
        <f t="shared" si="2"/>
        <v>0</v>
      </c>
      <c r="D19" s="55"/>
      <c r="E19" s="55"/>
      <c r="F19" s="41"/>
      <c r="G19" s="54" t="s">
        <v>42</v>
      </c>
      <c r="H19" s="53">
        <v>43</v>
      </c>
      <c r="I19" s="41">
        <f t="shared" si="3"/>
        <v>0</v>
      </c>
      <c r="J19" s="55"/>
      <c r="K19" s="55"/>
      <c r="L19" s="42"/>
      <c r="M19" s="14"/>
      <c r="N19" s="33"/>
    </row>
    <row r="20" spans="1:14" ht="22.5" customHeight="1">
      <c r="A20" s="61" t="s">
        <v>43</v>
      </c>
      <c r="B20" s="53">
        <v>15</v>
      </c>
      <c r="C20" s="41">
        <f t="shared" si="2"/>
        <v>0</v>
      </c>
      <c r="D20" s="55"/>
      <c r="E20" s="55"/>
      <c r="F20" s="41"/>
      <c r="G20" s="54" t="s">
        <v>44</v>
      </c>
      <c r="H20" s="53">
        <v>44</v>
      </c>
      <c r="I20" s="41">
        <f t="shared" si="3"/>
        <v>0</v>
      </c>
      <c r="J20" s="55"/>
      <c r="K20" s="55"/>
      <c r="L20" s="42"/>
      <c r="M20" s="14"/>
      <c r="N20" s="33"/>
    </row>
    <row r="21" spans="1:14" ht="22.5" customHeight="1">
      <c r="A21" s="56" t="s">
        <v>45</v>
      </c>
      <c r="B21" s="53">
        <v>16</v>
      </c>
      <c r="C21" s="41">
        <f t="shared" si="2"/>
        <v>0</v>
      </c>
      <c r="D21" s="55">
        <f>D22+D23+D24+D28+D32</f>
        <v>0</v>
      </c>
      <c r="E21" s="55">
        <f>E22+E23+E24+E28+E32</f>
        <v>0</v>
      </c>
      <c r="F21" s="41">
        <f>F22+F23+F24+F28+F32</f>
        <v>0</v>
      </c>
      <c r="G21" s="54" t="s">
        <v>46</v>
      </c>
      <c r="H21" s="53">
        <v>45</v>
      </c>
      <c r="I21" s="41">
        <f t="shared" si="3"/>
        <v>0</v>
      </c>
      <c r="J21" s="55"/>
      <c r="K21" s="55"/>
      <c r="L21" s="42"/>
      <c r="M21" s="14"/>
      <c r="N21" s="33"/>
    </row>
    <row r="22" spans="1:14" ht="22.5" customHeight="1">
      <c r="A22" s="61" t="s">
        <v>47</v>
      </c>
      <c r="B22" s="53">
        <v>17</v>
      </c>
      <c r="C22" s="41">
        <f t="shared" si="2"/>
        <v>0</v>
      </c>
      <c r="D22" s="55"/>
      <c r="E22" s="55"/>
      <c r="F22" s="41"/>
      <c r="G22" s="62" t="s">
        <v>48</v>
      </c>
      <c r="H22" s="53">
        <v>46</v>
      </c>
      <c r="I22" s="41">
        <f t="shared" si="3"/>
        <v>0</v>
      </c>
      <c r="J22" s="55">
        <f>J23+J24+J25+J29+J32</f>
        <v>0</v>
      </c>
      <c r="K22" s="41">
        <f>K23+K24+K25+K29+K32</f>
        <v>0</v>
      </c>
      <c r="L22" s="42">
        <f>L23+L24+L25+L29+L32</f>
        <v>0</v>
      </c>
      <c r="M22" s="14"/>
      <c r="N22" s="33"/>
    </row>
    <row r="23" spans="1:14" ht="22.5" customHeight="1">
      <c r="A23" s="61" t="s">
        <v>49</v>
      </c>
      <c r="B23" s="53">
        <v>18</v>
      </c>
      <c r="C23" s="41">
        <f t="shared" si="2"/>
        <v>0</v>
      </c>
      <c r="D23" s="55"/>
      <c r="E23" s="55"/>
      <c r="F23" s="41"/>
      <c r="G23" s="54" t="s">
        <v>50</v>
      </c>
      <c r="H23" s="53">
        <v>47</v>
      </c>
      <c r="I23" s="41">
        <f t="shared" si="3"/>
        <v>0</v>
      </c>
      <c r="J23" s="55"/>
      <c r="K23" s="41"/>
      <c r="L23" s="42"/>
      <c r="M23" s="14"/>
      <c r="N23" s="33"/>
    </row>
    <row r="24" spans="1:14" ht="22.5" customHeight="1">
      <c r="A24" s="61" t="s">
        <v>51</v>
      </c>
      <c r="B24" s="53">
        <v>19</v>
      </c>
      <c r="C24" s="41">
        <f t="shared" si="2"/>
        <v>0</v>
      </c>
      <c r="D24" s="55">
        <f>D25+D26+D27</f>
        <v>0</v>
      </c>
      <c r="E24" s="55">
        <f>E25+E26+E27</f>
        <v>0</v>
      </c>
      <c r="F24" s="55">
        <f>F25+F26+F27</f>
        <v>0</v>
      </c>
      <c r="G24" s="54" t="s">
        <v>52</v>
      </c>
      <c r="H24" s="53">
        <v>48</v>
      </c>
      <c r="I24" s="41">
        <f t="shared" si="3"/>
        <v>0</v>
      </c>
      <c r="J24" s="41"/>
      <c r="K24" s="41"/>
      <c r="L24" s="42"/>
      <c r="M24" s="14"/>
      <c r="N24" s="33"/>
    </row>
    <row r="25" spans="1:14" ht="22.5" customHeight="1">
      <c r="A25" s="61" t="s">
        <v>53</v>
      </c>
      <c r="B25" s="53">
        <v>20</v>
      </c>
      <c r="C25" s="41">
        <f t="shared" si="2"/>
        <v>0</v>
      </c>
      <c r="D25" s="55"/>
      <c r="E25" s="55"/>
      <c r="F25" s="41"/>
      <c r="G25" s="54" t="s">
        <v>54</v>
      </c>
      <c r="H25" s="53">
        <v>49</v>
      </c>
      <c r="I25" s="41">
        <f t="shared" si="3"/>
        <v>0</v>
      </c>
      <c r="J25" s="41"/>
      <c r="K25" s="41"/>
      <c r="L25" s="42"/>
      <c r="M25" s="15"/>
      <c r="N25" s="33"/>
    </row>
    <row r="26" spans="1:14" ht="22.5" customHeight="1">
      <c r="A26" s="61" t="s">
        <v>55</v>
      </c>
      <c r="B26" s="53">
        <v>21</v>
      </c>
      <c r="C26" s="41"/>
      <c r="D26" s="55"/>
      <c r="E26" s="55"/>
      <c r="F26" s="41"/>
      <c r="G26" s="54" t="s">
        <v>56</v>
      </c>
      <c r="H26" s="53">
        <v>50</v>
      </c>
      <c r="I26" s="41">
        <f t="shared" si="3"/>
        <v>0</v>
      </c>
      <c r="J26" s="55">
        <f>J27+J28+J29</f>
        <v>0</v>
      </c>
      <c r="K26" s="55">
        <f>K27+K28+K29</f>
        <v>0</v>
      </c>
      <c r="L26" s="42">
        <f>L27+L28+L29</f>
        <v>0</v>
      </c>
      <c r="M26" s="14"/>
      <c r="N26" s="33"/>
    </row>
    <row r="27" spans="1:14" ht="22.5" customHeight="1">
      <c r="A27" s="61" t="s">
        <v>57</v>
      </c>
      <c r="B27" s="53">
        <v>22</v>
      </c>
      <c r="C27" s="41"/>
      <c r="D27" s="55"/>
      <c r="E27" s="55"/>
      <c r="F27" s="41"/>
      <c r="G27" s="64" t="s">
        <v>58</v>
      </c>
      <c r="H27" s="53">
        <v>51</v>
      </c>
      <c r="I27" s="41"/>
      <c r="J27" s="41"/>
      <c r="K27" s="41"/>
      <c r="L27" s="42"/>
      <c r="M27" s="14"/>
      <c r="N27" s="33"/>
    </row>
    <row r="28" spans="1:14" ht="22.5" customHeight="1">
      <c r="A28" s="61" t="s">
        <v>59</v>
      </c>
      <c r="B28" s="53">
        <v>23</v>
      </c>
      <c r="C28" s="41">
        <f aca="true" t="shared" si="4" ref="C28:C34">SUM(D28:F28)</f>
        <v>0</v>
      </c>
      <c r="D28" s="55">
        <f>D29+D30+D31</f>
        <v>0</v>
      </c>
      <c r="E28" s="55">
        <f>E29+E30+E31</f>
        <v>0</v>
      </c>
      <c r="F28" s="41">
        <f>F29+F30+F31</f>
        <v>0</v>
      </c>
      <c r="G28" s="64" t="s">
        <v>60</v>
      </c>
      <c r="H28" s="53">
        <v>52</v>
      </c>
      <c r="I28" s="41"/>
      <c r="J28" s="41"/>
      <c r="K28" s="41"/>
      <c r="L28" s="42"/>
      <c r="M28" s="14"/>
      <c r="N28" s="33"/>
    </row>
    <row r="29" spans="1:14" ht="22.5" customHeight="1">
      <c r="A29" s="61" t="s">
        <v>61</v>
      </c>
      <c r="B29" s="53">
        <v>24</v>
      </c>
      <c r="C29" s="41">
        <f t="shared" si="4"/>
        <v>0</v>
      </c>
      <c r="D29" s="55"/>
      <c r="E29" s="55"/>
      <c r="F29" s="41"/>
      <c r="G29" s="54" t="s">
        <v>62</v>
      </c>
      <c r="H29" s="53">
        <v>53</v>
      </c>
      <c r="I29" s="41">
        <f>SUM(J29:L29)</f>
        <v>0</v>
      </c>
      <c r="J29" s="41">
        <f>J30+J31</f>
        <v>0</v>
      </c>
      <c r="K29" s="41">
        <f>K30+K31</f>
        <v>0</v>
      </c>
      <c r="L29" s="42">
        <f>L30+L31</f>
        <v>0</v>
      </c>
      <c r="M29" s="14"/>
      <c r="N29" s="33"/>
    </row>
    <row r="30" spans="1:14" ht="22.5" customHeight="1">
      <c r="A30" s="61" t="s">
        <v>63</v>
      </c>
      <c r="B30" s="53">
        <v>25</v>
      </c>
      <c r="C30" s="41">
        <f t="shared" si="4"/>
        <v>0</v>
      </c>
      <c r="D30" s="55"/>
      <c r="E30" s="55"/>
      <c r="F30" s="41"/>
      <c r="G30" s="54" t="s">
        <v>64</v>
      </c>
      <c r="H30" s="53">
        <v>54</v>
      </c>
      <c r="I30" s="41">
        <f>SUM(J30:L30)</f>
        <v>0</v>
      </c>
      <c r="J30" s="41"/>
      <c r="K30" s="41"/>
      <c r="L30" s="42"/>
      <c r="M30" s="14"/>
      <c r="N30" s="33"/>
    </row>
    <row r="31" spans="1:14" ht="22.5" customHeight="1">
      <c r="A31" s="61" t="s">
        <v>65</v>
      </c>
      <c r="B31" s="53">
        <v>26</v>
      </c>
      <c r="C31" s="41">
        <f t="shared" si="4"/>
        <v>0</v>
      </c>
      <c r="D31" s="55"/>
      <c r="E31" s="55"/>
      <c r="F31" s="41"/>
      <c r="G31" s="54" t="s">
        <v>66</v>
      </c>
      <c r="H31" s="53">
        <v>55</v>
      </c>
      <c r="I31" s="55">
        <f>SUM(J31:L31)</f>
        <v>0</v>
      </c>
      <c r="J31" s="55"/>
      <c r="K31" s="55"/>
      <c r="L31" s="65"/>
      <c r="M31" s="14"/>
      <c r="N31" s="33"/>
    </row>
    <row r="32" spans="1:14" ht="22.5" customHeight="1">
      <c r="A32" s="61" t="s">
        <v>67</v>
      </c>
      <c r="B32" s="53">
        <v>27</v>
      </c>
      <c r="C32" s="41">
        <f t="shared" si="4"/>
        <v>0</v>
      </c>
      <c r="D32" s="55"/>
      <c r="E32" s="55"/>
      <c r="F32" s="41"/>
      <c r="G32" s="54" t="s">
        <v>68</v>
      </c>
      <c r="H32" s="53">
        <v>56</v>
      </c>
      <c r="I32" s="41">
        <f>SUM(J32:L32)</f>
        <v>0</v>
      </c>
      <c r="J32" s="41"/>
      <c r="K32" s="41"/>
      <c r="L32" s="42"/>
      <c r="M32" s="14"/>
      <c r="N32" s="33"/>
    </row>
    <row r="33" spans="1:14" ht="22.5" customHeight="1">
      <c r="A33" s="56" t="s">
        <v>69</v>
      </c>
      <c r="B33" s="53">
        <v>28</v>
      </c>
      <c r="C33" s="41">
        <f t="shared" si="4"/>
        <v>0</v>
      </c>
      <c r="D33" s="55"/>
      <c r="E33" s="55"/>
      <c r="F33" s="41"/>
      <c r="G33" s="66"/>
      <c r="H33" s="67"/>
      <c r="I33" s="68"/>
      <c r="J33" s="68"/>
      <c r="K33" s="68"/>
      <c r="L33" s="69"/>
      <c r="M33" s="14"/>
      <c r="N33" s="33"/>
    </row>
    <row r="34" spans="1:14" ht="22.5" customHeight="1">
      <c r="A34" s="70" t="s">
        <v>70</v>
      </c>
      <c r="B34" s="53">
        <v>29</v>
      </c>
      <c r="C34" s="71">
        <f t="shared" si="4"/>
        <v>0</v>
      </c>
      <c r="D34" s="72"/>
      <c r="E34" s="72"/>
      <c r="F34" s="71"/>
      <c r="G34" s="73"/>
      <c r="H34" s="74"/>
      <c r="I34" s="71"/>
      <c r="J34" s="71"/>
      <c r="K34" s="71"/>
      <c r="L34" s="75"/>
      <c r="M34" s="14"/>
      <c r="N34" s="33"/>
    </row>
    <row r="35" spans="1:14" ht="22.5" customHeight="1">
      <c r="A35" s="22"/>
      <c r="C35" s="23"/>
      <c r="D35" s="24"/>
      <c r="E35" s="24"/>
      <c r="F35" s="24"/>
      <c r="M35" s="14"/>
      <c r="N35" s="33"/>
    </row>
    <row r="36" spans="3:13" ht="18" customHeight="1">
      <c r="C36" s="23"/>
      <c r="D36" s="24"/>
      <c r="E36" s="24"/>
      <c r="F36" s="24"/>
      <c r="M36" s="14"/>
    </row>
    <row r="37" ht="18" customHeight="1">
      <c r="M37" s="14"/>
    </row>
    <row r="38" ht="18" customHeight="1">
      <c r="M38" s="14"/>
    </row>
    <row r="39" ht="18" customHeight="1">
      <c r="M39" s="14"/>
    </row>
    <row r="40" ht="18" customHeight="1">
      <c r="M40" s="14"/>
    </row>
    <row r="41" ht="18" customHeight="1">
      <c r="M41" s="14"/>
    </row>
    <row r="42" ht="18" customHeight="1">
      <c r="M42" s="14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5">
    <mergeCell ref="A1:M1"/>
    <mergeCell ref="A4:A5"/>
    <mergeCell ref="B4:B5"/>
    <mergeCell ref="G4:G5"/>
    <mergeCell ref="H4:H5"/>
  </mergeCells>
  <printOptions horizontalCentered="1"/>
  <pageMargins left="0.7479166666666667" right="0.7479166666666667" top="0.5902777777777778" bottom="0.5902777777777778" header="0.03888888888888889" footer="0.03888888888888889"/>
  <pageSetup blackAndWhite="1" firstPageNumber="1" useFirstPageNumber="1"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zoomScale="85" zoomScaleNormal="85" workbookViewId="0" topLeftCell="G1">
      <selection activeCell="O4" sqref="O4"/>
    </sheetView>
  </sheetViews>
  <sheetFormatPr defaultColWidth="10" defaultRowHeight="15" customHeight="1"/>
  <cols>
    <col min="1" max="1" width="51.33203125" style="0" customWidth="1"/>
    <col min="2" max="2" width="5.5" style="0" customWidth="1"/>
    <col min="3" max="9" width="23.66015625" style="0" customWidth="1"/>
    <col min="10" max="10" width="26.66015625" style="0" customWidth="1"/>
    <col min="11" max="12" width="23" style="0" customWidth="1"/>
    <col min="13" max="13" width="22.33203125" style="0" customWidth="1"/>
    <col min="14" max="14" width="8.16015625" style="0" customWidth="1"/>
  </cols>
  <sheetData>
    <row r="1" spans="1:13" ht="44.25" customHeight="1">
      <c r="A1" s="129" t="s">
        <v>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ht="15" customHeight="1" hidden="1">
      <c r="A2" s="25"/>
      <c r="B2" s="25"/>
      <c r="C2" s="25"/>
      <c r="D2" s="25"/>
      <c r="E2" s="25"/>
      <c r="F2" s="25"/>
      <c r="G2" s="25"/>
      <c r="H2" s="25"/>
      <c r="I2" s="25"/>
      <c r="J2" t="s">
        <v>72</v>
      </c>
      <c r="L2" s="25"/>
      <c r="M2" s="33"/>
    </row>
    <row r="3" spans="1:13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 t="s">
        <v>73</v>
      </c>
    </row>
    <row r="4" spans="1:13" ht="21.75" customHeight="1">
      <c r="A4" s="2" t="s">
        <v>74</v>
      </c>
      <c r="B4" s="26"/>
      <c r="C4" s="14"/>
      <c r="D4" s="14"/>
      <c r="E4" s="14"/>
      <c r="F4" s="27" t="s">
        <v>2</v>
      </c>
      <c r="G4" s="27"/>
      <c r="H4" s="14"/>
      <c r="I4" s="14"/>
      <c r="J4" s="14"/>
      <c r="K4" s="14"/>
      <c r="L4" s="13"/>
      <c r="M4" s="17" t="s">
        <v>3</v>
      </c>
    </row>
    <row r="5" spans="1:13" ht="21.75" customHeight="1">
      <c r="A5" s="143" t="s">
        <v>75</v>
      </c>
      <c r="B5" s="146" t="s">
        <v>76</v>
      </c>
      <c r="C5" s="149" t="s">
        <v>77</v>
      </c>
      <c r="D5" s="149" t="s">
        <v>78</v>
      </c>
      <c r="E5" s="149" t="s">
        <v>79</v>
      </c>
      <c r="F5" s="149" t="s">
        <v>80</v>
      </c>
      <c r="G5" s="137" t="s">
        <v>81</v>
      </c>
      <c r="H5" s="138"/>
      <c r="I5" s="138"/>
      <c r="J5" s="138"/>
      <c r="K5" s="138"/>
      <c r="L5" s="139"/>
      <c r="M5" s="151" t="s">
        <v>82</v>
      </c>
    </row>
    <row r="6" spans="1:13" ht="18" customHeight="1">
      <c r="A6" s="144"/>
      <c r="B6" s="147"/>
      <c r="C6" s="150"/>
      <c r="D6" s="150"/>
      <c r="E6" s="150"/>
      <c r="F6" s="150"/>
      <c r="G6" s="95" t="s">
        <v>83</v>
      </c>
      <c r="H6" s="95" t="s">
        <v>84</v>
      </c>
      <c r="I6" s="95" t="s">
        <v>85</v>
      </c>
      <c r="J6" s="95" t="s">
        <v>86</v>
      </c>
      <c r="K6" s="95" t="s">
        <v>87</v>
      </c>
      <c r="L6" s="95" t="s">
        <v>88</v>
      </c>
      <c r="M6" s="152"/>
    </row>
    <row r="7" spans="1:13" ht="18" customHeight="1">
      <c r="A7" s="145"/>
      <c r="B7" s="148"/>
      <c r="C7" s="96" t="s">
        <v>89</v>
      </c>
      <c r="D7" s="96" t="s">
        <v>90</v>
      </c>
      <c r="E7" s="96" t="s">
        <v>91</v>
      </c>
      <c r="F7" s="96" t="s">
        <v>92</v>
      </c>
      <c r="G7" s="96" t="s">
        <v>93</v>
      </c>
      <c r="H7" s="96" t="s">
        <v>94</v>
      </c>
      <c r="I7" s="96" t="s">
        <v>95</v>
      </c>
      <c r="J7" s="96" t="s">
        <v>96</v>
      </c>
      <c r="K7" s="96" t="s">
        <v>97</v>
      </c>
      <c r="L7" s="96" t="s">
        <v>98</v>
      </c>
      <c r="M7" s="97" t="s">
        <v>99</v>
      </c>
    </row>
    <row r="8" spans="1:13" ht="18" customHeight="1">
      <c r="A8" s="16" t="s">
        <v>100</v>
      </c>
      <c r="B8" s="28">
        <v>1</v>
      </c>
      <c r="C8" s="10">
        <f>C9+C10+C11+C12+C13</f>
        <v>0</v>
      </c>
      <c r="D8" s="10">
        <f>D9+D10+D11+D12+D13</f>
        <v>0</v>
      </c>
      <c r="E8" s="10">
        <f>E9+E10+E11+E12+E13</f>
        <v>0</v>
      </c>
      <c r="F8" s="10">
        <f>F9+F10+F11+F12+F13</f>
        <v>0</v>
      </c>
      <c r="G8" s="10">
        <f aca="true" t="shared" si="0" ref="G8:G22">H8+I8+J8+K8+L8</f>
        <v>0</v>
      </c>
      <c r="H8" s="10">
        <f>H9+H10+H11+H12+H13</f>
        <v>0</v>
      </c>
      <c r="I8" s="10">
        <f>I9+I10+I11+I12+I13</f>
        <v>0</v>
      </c>
      <c r="J8" s="10">
        <f>J9+J10+J11+J12+J13</f>
        <v>0</v>
      </c>
      <c r="K8" s="10">
        <f>K9+K10+K11+K12+K13</f>
        <v>0</v>
      </c>
      <c r="L8" s="10">
        <f>L9+L10+L11+L12+L13</f>
        <v>0</v>
      </c>
      <c r="M8" s="76">
        <f aca="true" t="shared" si="1" ref="M8:M13">C8-D8-E8+F8-G8</f>
        <v>0</v>
      </c>
    </row>
    <row r="9" spans="1:13" ht="18" customHeight="1">
      <c r="A9" s="21" t="s">
        <v>101</v>
      </c>
      <c r="B9" s="28">
        <v>2</v>
      </c>
      <c r="C9" s="10"/>
      <c r="D9" s="10"/>
      <c r="E9" s="10"/>
      <c r="F9" s="10"/>
      <c r="G9" s="10">
        <f t="shared" si="0"/>
        <v>0</v>
      </c>
      <c r="H9" s="10"/>
      <c r="I9" s="10"/>
      <c r="J9" s="10"/>
      <c r="K9" s="10"/>
      <c r="L9" s="10"/>
      <c r="M9" s="76">
        <f t="shared" si="1"/>
        <v>0</v>
      </c>
    </row>
    <row r="10" spans="1:13" ht="18" customHeight="1">
      <c r="A10" s="21" t="s">
        <v>102</v>
      </c>
      <c r="B10" s="28">
        <v>3</v>
      </c>
      <c r="C10" s="10"/>
      <c r="D10" s="10"/>
      <c r="E10" s="10"/>
      <c r="F10" s="10"/>
      <c r="G10" s="10">
        <f t="shared" si="0"/>
        <v>0</v>
      </c>
      <c r="H10" s="10"/>
      <c r="I10" s="10"/>
      <c r="J10" s="10"/>
      <c r="K10" s="10"/>
      <c r="L10" s="10"/>
      <c r="M10" s="76">
        <f t="shared" si="1"/>
        <v>0</v>
      </c>
    </row>
    <row r="11" spans="1:13" ht="18" customHeight="1">
      <c r="A11" s="21" t="s">
        <v>103</v>
      </c>
      <c r="B11" s="28">
        <v>4</v>
      </c>
      <c r="C11" s="10"/>
      <c r="D11" s="10"/>
      <c r="E11" s="10"/>
      <c r="F11" s="10"/>
      <c r="G11" s="10">
        <f t="shared" si="0"/>
        <v>0</v>
      </c>
      <c r="H11" s="10"/>
      <c r="I11" s="10"/>
      <c r="J11" s="10"/>
      <c r="K11" s="10"/>
      <c r="L11" s="10"/>
      <c r="M11" s="76">
        <f t="shared" si="1"/>
        <v>0</v>
      </c>
    </row>
    <row r="12" spans="1:13" ht="18" customHeight="1">
      <c r="A12" s="21" t="s">
        <v>104</v>
      </c>
      <c r="B12" s="28">
        <v>5</v>
      </c>
      <c r="C12" s="10"/>
      <c r="D12" s="10"/>
      <c r="E12" s="10"/>
      <c r="F12" s="10"/>
      <c r="G12" s="10">
        <f t="shared" si="0"/>
        <v>0</v>
      </c>
      <c r="H12" s="10"/>
      <c r="I12" s="10"/>
      <c r="J12" s="10"/>
      <c r="K12" s="10"/>
      <c r="L12" s="10"/>
      <c r="M12" s="76">
        <f t="shared" si="1"/>
        <v>0</v>
      </c>
    </row>
    <row r="13" spans="1:13" ht="18" customHeight="1">
      <c r="A13" s="21" t="s">
        <v>105</v>
      </c>
      <c r="B13" s="28">
        <v>6</v>
      </c>
      <c r="C13" s="10"/>
      <c r="D13" s="10"/>
      <c r="E13" s="10"/>
      <c r="F13" s="19"/>
      <c r="G13" s="10">
        <f t="shared" si="0"/>
        <v>0</v>
      </c>
      <c r="H13" s="10"/>
      <c r="I13" s="10"/>
      <c r="J13" s="10"/>
      <c r="K13" s="10"/>
      <c r="L13" s="10"/>
      <c r="M13" s="76">
        <f t="shared" si="1"/>
        <v>0</v>
      </c>
    </row>
    <row r="14" spans="1:13" ht="18" customHeight="1">
      <c r="A14" s="16" t="s">
        <v>106</v>
      </c>
      <c r="B14" s="28">
        <v>7</v>
      </c>
      <c r="C14" s="6" t="s">
        <v>15</v>
      </c>
      <c r="D14" s="6" t="s">
        <v>15</v>
      </c>
      <c r="E14" s="10">
        <f>E15+E16+E17+E18+E19+E20</f>
        <v>0</v>
      </c>
      <c r="F14" s="10">
        <f>F15+F16+F17+F18+F19+F20</f>
        <v>0</v>
      </c>
      <c r="G14" s="10">
        <f t="shared" si="0"/>
        <v>0</v>
      </c>
      <c r="H14" s="10">
        <f>H15+H16+H17+H18+H19+H20+H21+H22</f>
        <v>0</v>
      </c>
      <c r="I14" s="10">
        <f>I15+I16+I17+I18+I19+I20+I21+I22</f>
        <v>0</v>
      </c>
      <c r="J14" s="10">
        <f>J15+J16+J17+J18+J19+J20+J21+J22</f>
        <v>0</v>
      </c>
      <c r="K14" s="10">
        <f>K15+K16+K17+K18+K19+K20+K21+K22</f>
        <v>0</v>
      </c>
      <c r="L14" s="10">
        <f>L15+L16+L17+L18+L19+L20+L21+L22</f>
        <v>0</v>
      </c>
      <c r="M14" s="77">
        <f aca="true" t="shared" si="2" ref="M14:M20">E14+F14-G14</f>
        <v>0</v>
      </c>
    </row>
    <row r="15" spans="1:13" ht="18" customHeight="1">
      <c r="A15" s="21" t="s">
        <v>107</v>
      </c>
      <c r="B15" s="28">
        <v>8</v>
      </c>
      <c r="C15" s="6" t="s">
        <v>15</v>
      </c>
      <c r="D15" s="6" t="s">
        <v>15</v>
      </c>
      <c r="E15" s="10"/>
      <c r="F15" s="10"/>
      <c r="G15" s="10">
        <f t="shared" si="0"/>
        <v>0</v>
      </c>
      <c r="H15" s="10"/>
      <c r="I15" s="10"/>
      <c r="J15" s="10"/>
      <c r="K15" s="10"/>
      <c r="L15" s="10"/>
      <c r="M15" s="77">
        <f t="shared" si="2"/>
        <v>0</v>
      </c>
    </row>
    <row r="16" spans="1:13" ht="18" customHeight="1">
      <c r="A16" s="21" t="s">
        <v>108</v>
      </c>
      <c r="B16" s="28">
        <v>9</v>
      </c>
      <c r="C16" s="6" t="s">
        <v>15</v>
      </c>
      <c r="D16" s="6" t="s">
        <v>15</v>
      </c>
      <c r="E16" s="10"/>
      <c r="F16" s="10"/>
      <c r="G16" s="10">
        <f t="shared" si="0"/>
        <v>0</v>
      </c>
      <c r="H16" s="10"/>
      <c r="I16" s="10"/>
      <c r="J16" s="10"/>
      <c r="K16" s="10"/>
      <c r="L16" s="10"/>
      <c r="M16" s="77">
        <f t="shared" si="2"/>
        <v>0</v>
      </c>
    </row>
    <row r="17" spans="1:13" ht="18" customHeight="1">
      <c r="A17" s="21" t="s">
        <v>109</v>
      </c>
      <c r="B17" s="28">
        <v>10</v>
      </c>
      <c r="C17" s="6" t="s">
        <v>15</v>
      </c>
      <c r="D17" s="6" t="s">
        <v>15</v>
      </c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77">
        <f t="shared" si="2"/>
        <v>0</v>
      </c>
    </row>
    <row r="18" spans="1:13" ht="18" customHeight="1">
      <c r="A18" s="21" t="s">
        <v>110</v>
      </c>
      <c r="B18" s="28">
        <v>11</v>
      </c>
      <c r="C18" s="6" t="s">
        <v>15</v>
      </c>
      <c r="D18" s="6" t="s">
        <v>15</v>
      </c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77">
        <f t="shared" si="2"/>
        <v>0</v>
      </c>
    </row>
    <row r="19" spans="1:13" ht="18" customHeight="1">
      <c r="A19" s="21" t="s">
        <v>111</v>
      </c>
      <c r="B19" s="28">
        <v>12</v>
      </c>
      <c r="C19" s="6" t="s">
        <v>15</v>
      </c>
      <c r="D19" s="6" t="s">
        <v>15</v>
      </c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77">
        <f t="shared" si="2"/>
        <v>0</v>
      </c>
    </row>
    <row r="20" spans="1:13" ht="18" customHeight="1">
      <c r="A20" s="21" t="s">
        <v>112</v>
      </c>
      <c r="B20" s="28">
        <v>13</v>
      </c>
      <c r="C20" s="6" t="s">
        <v>15</v>
      </c>
      <c r="D20" s="6" t="s">
        <v>15</v>
      </c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77">
        <f t="shared" si="2"/>
        <v>0</v>
      </c>
    </row>
    <row r="21" spans="1:13" ht="18" customHeight="1">
      <c r="A21" s="21" t="s">
        <v>113</v>
      </c>
      <c r="B21" s="28">
        <v>14</v>
      </c>
      <c r="C21" s="6" t="s">
        <v>15</v>
      </c>
      <c r="D21" s="6" t="s">
        <v>15</v>
      </c>
      <c r="E21" s="6" t="s">
        <v>15</v>
      </c>
      <c r="F21" s="6" t="s">
        <v>15</v>
      </c>
      <c r="G21" s="10">
        <f t="shared" si="0"/>
        <v>0</v>
      </c>
      <c r="H21" s="10"/>
      <c r="I21" s="10"/>
      <c r="J21" s="10"/>
      <c r="K21" s="10"/>
      <c r="L21" s="10"/>
      <c r="M21" s="76">
        <f>-G21</f>
        <v>0</v>
      </c>
    </row>
    <row r="22" spans="1:13" ht="21.75" customHeight="1">
      <c r="A22" s="21" t="s">
        <v>114</v>
      </c>
      <c r="B22" s="28">
        <v>15</v>
      </c>
      <c r="C22" s="6" t="s">
        <v>15</v>
      </c>
      <c r="D22" s="6" t="s">
        <v>15</v>
      </c>
      <c r="E22" s="6" t="s">
        <v>15</v>
      </c>
      <c r="F22" s="6" t="s">
        <v>15</v>
      </c>
      <c r="G22" s="10">
        <f t="shared" si="0"/>
        <v>0</v>
      </c>
      <c r="H22" s="10"/>
      <c r="I22" s="10"/>
      <c r="J22" s="10"/>
      <c r="K22" s="10"/>
      <c r="L22" s="10"/>
      <c r="M22" s="76">
        <f>-G22</f>
        <v>0</v>
      </c>
    </row>
    <row r="23" spans="1:13" ht="18" customHeight="1">
      <c r="A23" s="16" t="s">
        <v>115</v>
      </c>
      <c r="B23" s="28">
        <v>16</v>
      </c>
      <c r="C23" s="10">
        <f>C24+C25+C26+C27</f>
        <v>0</v>
      </c>
      <c r="D23" s="10">
        <f>D24+D25+D26+D27</f>
        <v>0</v>
      </c>
      <c r="E23" s="10">
        <f>E24+E25+E26+E27</f>
        <v>0</v>
      </c>
      <c r="F23" s="10">
        <f>F27</f>
        <v>0</v>
      </c>
      <c r="G23" s="10">
        <f>H23+I23+J23+K23</f>
        <v>0</v>
      </c>
      <c r="H23" s="10">
        <f>H24+H27</f>
        <v>0</v>
      </c>
      <c r="I23" s="10">
        <f>I24+I27</f>
        <v>0</v>
      </c>
      <c r="J23" s="10">
        <f>J24+J27</f>
        <v>0</v>
      </c>
      <c r="K23" s="10">
        <f>K24+K27</f>
        <v>0</v>
      </c>
      <c r="L23" s="6" t="s">
        <v>15</v>
      </c>
      <c r="M23" s="76">
        <f>C23-D23-E23+F23-G23</f>
        <v>0</v>
      </c>
    </row>
    <row r="24" spans="1:13" ht="18" customHeight="1">
      <c r="A24" s="21" t="s">
        <v>116</v>
      </c>
      <c r="B24" s="28">
        <v>17</v>
      </c>
      <c r="C24" s="10"/>
      <c r="D24" s="10"/>
      <c r="E24" s="10"/>
      <c r="F24" s="6" t="s">
        <v>15</v>
      </c>
      <c r="G24" s="10">
        <f>H24+I24+J24+K24</f>
        <v>0</v>
      </c>
      <c r="H24" s="19"/>
      <c r="I24" s="19"/>
      <c r="J24" s="19"/>
      <c r="K24" s="19"/>
      <c r="L24" s="6" t="s">
        <v>15</v>
      </c>
      <c r="M24" s="76">
        <f>C24-D24-E24-G24</f>
        <v>0</v>
      </c>
    </row>
    <row r="25" spans="1:13" ht="18" customHeight="1">
      <c r="A25" s="21" t="s">
        <v>117</v>
      </c>
      <c r="B25" s="28">
        <v>18</v>
      </c>
      <c r="C25" s="10"/>
      <c r="D25" s="10"/>
      <c r="E25" s="10"/>
      <c r="F25" s="6" t="s">
        <v>15</v>
      </c>
      <c r="G25" s="6" t="s">
        <v>15</v>
      </c>
      <c r="H25" s="6" t="s">
        <v>15</v>
      </c>
      <c r="I25" s="6" t="s">
        <v>15</v>
      </c>
      <c r="J25" s="6" t="s">
        <v>15</v>
      </c>
      <c r="K25" s="6" t="s">
        <v>15</v>
      </c>
      <c r="L25" s="6" t="s">
        <v>15</v>
      </c>
      <c r="M25" s="76">
        <f>C25-D25-E25</f>
        <v>0</v>
      </c>
    </row>
    <row r="26" spans="1:13" ht="18" customHeight="1">
      <c r="A26" s="21" t="s">
        <v>118</v>
      </c>
      <c r="B26" s="28">
        <v>19</v>
      </c>
      <c r="C26" s="10"/>
      <c r="D26" s="10"/>
      <c r="E26" s="10"/>
      <c r="F26" s="6" t="s">
        <v>15</v>
      </c>
      <c r="G26" s="6" t="s">
        <v>15</v>
      </c>
      <c r="H26" s="6" t="s">
        <v>15</v>
      </c>
      <c r="I26" s="6" t="s">
        <v>15</v>
      </c>
      <c r="J26" s="6" t="s">
        <v>15</v>
      </c>
      <c r="K26" s="6" t="s">
        <v>15</v>
      </c>
      <c r="L26" s="6" t="s">
        <v>15</v>
      </c>
      <c r="M26" s="76">
        <f>C26-D26-E26</f>
        <v>0</v>
      </c>
    </row>
    <row r="27" spans="1:13" ht="18" customHeight="1">
      <c r="A27" s="21" t="s">
        <v>119</v>
      </c>
      <c r="B27" s="28">
        <v>20</v>
      </c>
      <c r="C27" s="10"/>
      <c r="D27" s="10"/>
      <c r="E27" s="10"/>
      <c r="F27" s="10"/>
      <c r="G27" s="10">
        <f>H27+I27+J27+K27</f>
        <v>0</v>
      </c>
      <c r="H27" s="19"/>
      <c r="I27" s="19"/>
      <c r="J27" s="19"/>
      <c r="K27" s="19"/>
      <c r="L27" s="6" t="s">
        <v>15</v>
      </c>
      <c r="M27" s="76">
        <f>C27-D27-E27+F27-G27</f>
        <v>0</v>
      </c>
    </row>
    <row r="28" spans="1:13" ht="18" customHeight="1">
      <c r="A28" s="16" t="s">
        <v>120</v>
      </c>
      <c r="B28" s="28">
        <v>21</v>
      </c>
      <c r="C28" s="10">
        <f>C29+C30+C31+C32</f>
        <v>0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6" t="s">
        <v>15</v>
      </c>
      <c r="L28" s="6" t="s">
        <v>15</v>
      </c>
      <c r="M28" s="77">
        <f>C28</f>
        <v>0</v>
      </c>
    </row>
    <row r="29" spans="1:13" ht="18" customHeight="1">
      <c r="A29" s="21" t="s">
        <v>121</v>
      </c>
      <c r="B29" s="28">
        <v>22</v>
      </c>
      <c r="C29" s="10"/>
      <c r="D29" s="6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15</v>
      </c>
      <c r="J29" s="6" t="s">
        <v>15</v>
      </c>
      <c r="K29" s="6" t="s">
        <v>15</v>
      </c>
      <c r="L29" s="6" t="s">
        <v>15</v>
      </c>
      <c r="M29" s="77">
        <f>C29</f>
        <v>0</v>
      </c>
    </row>
    <row r="30" spans="1:13" ht="18" customHeight="1">
      <c r="A30" s="21" t="s">
        <v>122</v>
      </c>
      <c r="B30" s="28">
        <v>23</v>
      </c>
      <c r="C30" s="10"/>
      <c r="D30" s="6" t="s">
        <v>15</v>
      </c>
      <c r="E30" s="6" t="s">
        <v>15</v>
      </c>
      <c r="F30" s="6" t="s">
        <v>15</v>
      </c>
      <c r="G30" s="6" t="s">
        <v>15</v>
      </c>
      <c r="H30" s="6" t="s">
        <v>15</v>
      </c>
      <c r="I30" s="6" t="s">
        <v>15</v>
      </c>
      <c r="J30" s="6" t="s">
        <v>15</v>
      </c>
      <c r="K30" s="6" t="s">
        <v>15</v>
      </c>
      <c r="L30" s="6" t="s">
        <v>15</v>
      </c>
      <c r="M30" s="77">
        <f>C30</f>
        <v>0</v>
      </c>
    </row>
    <row r="31" spans="1:13" ht="18" customHeight="1">
      <c r="A31" s="21" t="s">
        <v>123</v>
      </c>
      <c r="B31" s="28">
        <v>24</v>
      </c>
      <c r="C31" s="10"/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6" t="s">
        <v>15</v>
      </c>
      <c r="J31" s="6" t="s">
        <v>15</v>
      </c>
      <c r="K31" s="6" t="s">
        <v>15</v>
      </c>
      <c r="L31" s="6" t="s">
        <v>15</v>
      </c>
      <c r="M31" s="77">
        <f>C31</f>
        <v>0</v>
      </c>
    </row>
    <row r="32" spans="1:13" ht="18" customHeight="1">
      <c r="A32" s="21" t="s">
        <v>124</v>
      </c>
      <c r="B32" s="28">
        <v>25</v>
      </c>
      <c r="C32" s="10"/>
      <c r="D32" s="6" t="s">
        <v>15</v>
      </c>
      <c r="E32" s="6" t="s">
        <v>15</v>
      </c>
      <c r="F32" s="6" t="s">
        <v>15</v>
      </c>
      <c r="G32" s="6" t="s">
        <v>15</v>
      </c>
      <c r="H32" s="6" t="s">
        <v>15</v>
      </c>
      <c r="I32" s="6" t="s">
        <v>15</v>
      </c>
      <c r="J32" s="6" t="s">
        <v>15</v>
      </c>
      <c r="K32" s="6" t="s">
        <v>15</v>
      </c>
      <c r="L32" s="6" t="s">
        <v>15</v>
      </c>
      <c r="M32" s="77">
        <f>C32</f>
        <v>0</v>
      </c>
    </row>
    <row r="33" spans="1:13" ht="18" customHeight="1">
      <c r="A33" s="16" t="s">
        <v>125</v>
      </c>
      <c r="B33" s="28">
        <v>26</v>
      </c>
      <c r="C33" s="10">
        <f>C34+C35+C36+C37+C38</f>
        <v>0</v>
      </c>
      <c r="D33" s="10">
        <f>D34+D35+D36+D37+D38</f>
        <v>0</v>
      </c>
      <c r="E33" s="6" t="s">
        <v>15</v>
      </c>
      <c r="F33" s="6" t="s">
        <v>15</v>
      </c>
      <c r="G33" s="6" t="s">
        <v>15</v>
      </c>
      <c r="H33" s="6" t="s">
        <v>15</v>
      </c>
      <c r="I33" s="6" t="s">
        <v>15</v>
      </c>
      <c r="J33" s="6" t="s">
        <v>15</v>
      </c>
      <c r="K33" s="6" t="s">
        <v>15</v>
      </c>
      <c r="L33" s="6" t="s">
        <v>15</v>
      </c>
      <c r="M33" s="77">
        <f aca="true" t="shared" si="3" ref="M33:M38">C33-D33</f>
        <v>0</v>
      </c>
    </row>
    <row r="34" spans="1:13" ht="18" customHeight="1">
      <c r="A34" s="21" t="s">
        <v>126</v>
      </c>
      <c r="B34" s="28">
        <v>27</v>
      </c>
      <c r="C34" s="10"/>
      <c r="D34" s="10"/>
      <c r="E34" s="6" t="s">
        <v>15</v>
      </c>
      <c r="F34" s="6" t="s">
        <v>15</v>
      </c>
      <c r="G34" s="6" t="s">
        <v>15</v>
      </c>
      <c r="H34" s="6" t="s">
        <v>15</v>
      </c>
      <c r="I34" s="6" t="s">
        <v>15</v>
      </c>
      <c r="J34" s="6" t="s">
        <v>15</v>
      </c>
      <c r="K34" s="6" t="s">
        <v>15</v>
      </c>
      <c r="L34" s="6" t="s">
        <v>15</v>
      </c>
      <c r="M34" s="77">
        <f t="shared" si="3"/>
        <v>0</v>
      </c>
    </row>
    <row r="35" spans="1:13" ht="18" customHeight="1">
      <c r="A35" s="21" t="s">
        <v>127</v>
      </c>
      <c r="B35" s="28">
        <v>28</v>
      </c>
      <c r="C35" s="10"/>
      <c r="D35" s="10"/>
      <c r="E35" s="6" t="s">
        <v>15</v>
      </c>
      <c r="F35" s="6" t="s">
        <v>15</v>
      </c>
      <c r="G35" s="6" t="s">
        <v>15</v>
      </c>
      <c r="H35" s="6" t="s">
        <v>15</v>
      </c>
      <c r="I35" s="6" t="s">
        <v>15</v>
      </c>
      <c r="J35" s="6" t="s">
        <v>15</v>
      </c>
      <c r="K35" s="6" t="s">
        <v>15</v>
      </c>
      <c r="L35" s="6" t="s">
        <v>15</v>
      </c>
      <c r="M35" s="77">
        <f t="shared" si="3"/>
        <v>0</v>
      </c>
    </row>
    <row r="36" spans="1:13" ht="18" customHeight="1">
      <c r="A36" s="21" t="s">
        <v>128</v>
      </c>
      <c r="B36" s="28">
        <v>29</v>
      </c>
      <c r="C36" s="10"/>
      <c r="D36" s="10"/>
      <c r="E36" s="6" t="s">
        <v>15</v>
      </c>
      <c r="F36" s="6" t="s">
        <v>15</v>
      </c>
      <c r="G36" s="6" t="s">
        <v>15</v>
      </c>
      <c r="H36" s="6" t="s">
        <v>15</v>
      </c>
      <c r="I36" s="6" t="s">
        <v>15</v>
      </c>
      <c r="J36" s="6" t="s">
        <v>15</v>
      </c>
      <c r="K36" s="6" t="s">
        <v>15</v>
      </c>
      <c r="L36" s="6" t="s">
        <v>15</v>
      </c>
      <c r="M36" s="77">
        <f t="shared" si="3"/>
        <v>0</v>
      </c>
    </row>
    <row r="37" spans="1:13" ht="18" customHeight="1">
      <c r="A37" s="21" t="s">
        <v>129</v>
      </c>
      <c r="B37" s="28">
        <v>30</v>
      </c>
      <c r="C37" s="10"/>
      <c r="D37" s="10"/>
      <c r="E37" s="6" t="s">
        <v>15</v>
      </c>
      <c r="F37" s="6" t="s">
        <v>15</v>
      </c>
      <c r="G37" s="6" t="s">
        <v>15</v>
      </c>
      <c r="H37" s="6" t="s">
        <v>15</v>
      </c>
      <c r="I37" s="6" t="s">
        <v>15</v>
      </c>
      <c r="J37" s="6" t="s">
        <v>15</v>
      </c>
      <c r="K37" s="6" t="s">
        <v>15</v>
      </c>
      <c r="L37" s="6" t="s">
        <v>15</v>
      </c>
      <c r="M37" s="77">
        <f t="shared" si="3"/>
        <v>0</v>
      </c>
    </row>
    <row r="38" spans="1:13" ht="18" customHeight="1">
      <c r="A38" s="21" t="s">
        <v>130</v>
      </c>
      <c r="B38" s="28">
        <v>31</v>
      </c>
      <c r="C38" s="10"/>
      <c r="D38" s="10"/>
      <c r="E38" s="6" t="s">
        <v>15</v>
      </c>
      <c r="F38" s="6" t="s">
        <v>15</v>
      </c>
      <c r="G38" s="6" t="s">
        <v>15</v>
      </c>
      <c r="H38" s="6" t="s">
        <v>15</v>
      </c>
      <c r="I38" s="6" t="s">
        <v>15</v>
      </c>
      <c r="J38" s="6" t="s">
        <v>15</v>
      </c>
      <c r="K38" s="6" t="s">
        <v>15</v>
      </c>
      <c r="L38" s="6" t="s">
        <v>15</v>
      </c>
      <c r="M38" s="77">
        <f t="shared" si="3"/>
        <v>0</v>
      </c>
    </row>
    <row r="39" spans="1:13" ht="18" customHeight="1">
      <c r="A39" s="16" t="s">
        <v>131</v>
      </c>
      <c r="B39" s="28">
        <v>32</v>
      </c>
      <c r="C39" s="10"/>
      <c r="D39" s="6" t="s">
        <v>15</v>
      </c>
      <c r="E39" s="6" t="s">
        <v>15</v>
      </c>
      <c r="F39" s="6" t="s">
        <v>15</v>
      </c>
      <c r="G39" s="6" t="s">
        <v>15</v>
      </c>
      <c r="H39" s="6" t="s">
        <v>15</v>
      </c>
      <c r="I39" s="6" t="s">
        <v>15</v>
      </c>
      <c r="J39" s="6" t="s">
        <v>15</v>
      </c>
      <c r="K39" s="6" t="s">
        <v>15</v>
      </c>
      <c r="L39" s="6" t="s">
        <v>15</v>
      </c>
      <c r="M39" s="77">
        <f>C39</f>
        <v>0</v>
      </c>
    </row>
    <row r="40" spans="1:13" ht="18" customHeight="1">
      <c r="A40" s="16" t="s">
        <v>132</v>
      </c>
      <c r="B40" s="28">
        <v>33</v>
      </c>
      <c r="C40" s="10">
        <f>C8+C23+C28+C33+C39</f>
        <v>0</v>
      </c>
      <c r="D40" s="10">
        <f>D8+D23+D33</f>
        <v>0</v>
      </c>
      <c r="E40" s="10">
        <f>E8+E14+E23</f>
        <v>0</v>
      </c>
      <c r="F40" s="10">
        <f>F8+F14+F23</f>
        <v>0</v>
      </c>
      <c r="G40" s="10">
        <f>H40+I40+J40+K40+L40</f>
        <v>0</v>
      </c>
      <c r="H40" s="10">
        <f>H8+H14+H23</f>
        <v>0</v>
      </c>
      <c r="I40" s="10">
        <f>I8+I14+I23</f>
        <v>0</v>
      </c>
      <c r="J40" s="10">
        <f>J8+J14+J23</f>
        <v>0</v>
      </c>
      <c r="K40" s="10">
        <f>K8+K14+K23</f>
        <v>0</v>
      </c>
      <c r="L40" s="10">
        <f>L8+L14</f>
        <v>0</v>
      </c>
      <c r="M40" s="76">
        <f>C40-D40-E40+F40-G40</f>
        <v>0</v>
      </c>
    </row>
    <row r="41" spans="1:14" ht="27" customHeight="1">
      <c r="A41" s="78" t="s">
        <v>133</v>
      </c>
      <c r="B41" s="28">
        <v>34</v>
      </c>
      <c r="C41" s="34">
        <f>E41+G41+I41+K41+M41</f>
        <v>0</v>
      </c>
      <c r="D41" s="79" t="s">
        <v>134</v>
      </c>
      <c r="E41" s="34"/>
      <c r="F41" s="79" t="s">
        <v>135</v>
      </c>
      <c r="G41" s="34"/>
      <c r="H41" s="79" t="s">
        <v>136</v>
      </c>
      <c r="I41" s="80"/>
      <c r="J41" s="79" t="s">
        <v>137</v>
      </c>
      <c r="K41" s="79"/>
      <c r="L41" s="79" t="s">
        <v>138</v>
      </c>
      <c r="M41" s="81"/>
      <c r="N41" s="33"/>
    </row>
    <row r="42" spans="1:14" ht="18" customHeight="1">
      <c r="A42" s="102" t="s">
        <v>139</v>
      </c>
      <c r="B42" s="83">
        <v>35</v>
      </c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2"/>
      <c r="N42" s="33"/>
    </row>
    <row r="43" ht="18" customHeight="1">
      <c r="A43" s="38"/>
    </row>
  </sheetData>
  <mergeCells count="10">
    <mergeCell ref="A1:M1"/>
    <mergeCell ref="G5:L5"/>
    <mergeCell ref="C42:M42"/>
    <mergeCell ref="A5:A7"/>
    <mergeCell ref="B5:B7"/>
    <mergeCell ref="C5:C6"/>
    <mergeCell ref="D5:D6"/>
    <mergeCell ref="E5:E6"/>
    <mergeCell ref="F5:F6"/>
    <mergeCell ref="M5:M6"/>
  </mergeCells>
  <printOptions horizontalCentered="1" verticalCentered="1"/>
  <pageMargins left="0.7395833333333334" right="0.7395833333333334" top="0.9791666666666666" bottom="0.9791666666666666" header="0.5104166666666666" footer="0.5104166666666666"/>
  <pageSetup blackAndWhite="1" firstPageNumber="1" useFirstPageNumber="1" fitToHeight="1" fitToWidth="1" horizontalDpi="100" verticalDpi="1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zoomScale="85" zoomScaleNormal="85" workbookViewId="0" topLeftCell="A1">
      <selection activeCell="A15" sqref="A15"/>
    </sheetView>
  </sheetViews>
  <sheetFormatPr defaultColWidth="10" defaultRowHeight="15" customHeight="1"/>
  <cols>
    <col min="1" max="1" width="90.5" style="0" customWidth="1"/>
    <col min="2" max="2" width="6.5" style="0" customWidth="1"/>
    <col min="3" max="3" width="32.66015625" style="0" customWidth="1"/>
    <col min="4" max="4" width="59.5" style="0" bestFit="1" customWidth="1"/>
    <col min="5" max="5" width="4.66015625" style="0" customWidth="1"/>
    <col min="6" max="6" width="32.66015625" style="0" customWidth="1"/>
    <col min="7" max="7" width="3.83203125" style="0" customWidth="1"/>
  </cols>
  <sheetData>
    <row r="1" spans="1:6" ht="28.5" customHeight="1">
      <c r="A1" s="153" t="s">
        <v>140</v>
      </c>
      <c r="B1" s="153"/>
      <c r="C1" s="153"/>
      <c r="D1" s="153"/>
      <c r="E1" s="153"/>
      <c r="F1" s="153"/>
    </row>
    <row r="2" spans="4:6" ht="18" customHeight="1">
      <c r="D2" s="154"/>
      <c r="E2" s="154"/>
      <c r="F2" s="17" t="s">
        <v>141</v>
      </c>
    </row>
    <row r="3" spans="1:6" ht="20.25" customHeight="1">
      <c r="A3" s="84"/>
      <c r="C3" s="9" t="s">
        <v>142</v>
      </c>
      <c r="D3" s="155"/>
      <c r="E3" s="155"/>
      <c r="F3" s="17" t="s">
        <v>3</v>
      </c>
    </row>
    <row r="4" spans="1:7" ht="31.5" customHeight="1">
      <c r="A4" s="98" t="s">
        <v>4</v>
      </c>
      <c r="B4" s="99" t="s">
        <v>5</v>
      </c>
      <c r="C4" s="105" t="s">
        <v>143</v>
      </c>
      <c r="D4" s="98" t="s">
        <v>4</v>
      </c>
      <c r="E4" s="99" t="s">
        <v>5</v>
      </c>
      <c r="F4" s="100" t="s">
        <v>143</v>
      </c>
      <c r="G4" s="33"/>
    </row>
    <row r="5" spans="1:8" ht="18" customHeight="1">
      <c r="A5" s="85" t="s">
        <v>144</v>
      </c>
      <c r="B5" s="5">
        <v>1</v>
      </c>
      <c r="C5" s="7" t="s">
        <v>15</v>
      </c>
      <c r="D5" s="112" t="s">
        <v>145</v>
      </c>
      <c r="E5" s="110">
        <v>31</v>
      </c>
      <c r="F5" s="42"/>
      <c r="G5" s="33"/>
      <c r="H5" s="33"/>
    </row>
    <row r="6" spans="1:8" ht="18" customHeight="1">
      <c r="A6" s="21" t="s">
        <v>146</v>
      </c>
      <c r="B6" s="5">
        <v>2</v>
      </c>
      <c r="C6" s="10"/>
      <c r="D6" s="116" t="s">
        <v>147</v>
      </c>
      <c r="E6" s="108">
        <v>32</v>
      </c>
      <c r="F6" s="42"/>
      <c r="G6" s="33"/>
      <c r="H6" s="33"/>
    </row>
    <row r="7" spans="1:8" ht="18" customHeight="1">
      <c r="A7" s="21" t="s">
        <v>148</v>
      </c>
      <c r="B7" s="5">
        <v>3</v>
      </c>
      <c r="C7" s="10"/>
      <c r="D7" s="86" t="s">
        <v>149</v>
      </c>
      <c r="E7" s="110">
        <v>33</v>
      </c>
      <c r="F7" s="8" t="s">
        <v>15</v>
      </c>
      <c r="G7" s="33"/>
      <c r="H7" s="33"/>
    </row>
    <row r="8" spans="1:8" ht="18" customHeight="1">
      <c r="A8" s="21" t="s">
        <v>150</v>
      </c>
      <c r="B8" s="5">
        <v>4</v>
      </c>
      <c r="C8" s="10"/>
      <c r="D8" s="112" t="s">
        <v>151</v>
      </c>
      <c r="E8" s="108">
        <v>34</v>
      </c>
      <c r="F8" s="82"/>
      <c r="G8" s="33"/>
      <c r="H8" s="33"/>
    </row>
    <row r="9" spans="1:8" ht="18" customHeight="1">
      <c r="A9" s="21" t="s">
        <v>152</v>
      </c>
      <c r="B9" s="5">
        <v>5</v>
      </c>
      <c r="C9" s="10"/>
      <c r="D9" s="113" t="s">
        <v>153</v>
      </c>
      <c r="E9" s="110">
        <v>35</v>
      </c>
      <c r="F9" s="82"/>
      <c r="G9" s="33"/>
      <c r="H9" s="33"/>
    </row>
    <row r="10" spans="1:8" ht="18" customHeight="1">
      <c r="A10" s="21" t="s">
        <v>154</v>
      </c>
      <c r="B10" s="5">
        <v>6</v>
      </c>
      <c r="C10" s="10"/>
      <c r="D10" s="112" t="s">
        <v>155</v>
      </c>
      <c r="E10" s="108">
        <v>36</v>
      </c>
      <c r="F10" s="82"/>
      <c r="G10" s="15"/>
      <c r="H10" s="33"/>
    </row>
    <row r="11" spans="1:8" ht="18" customHeight="1">
      <c r="A11" s="21" t="s">
        <v>156</v>
      </c>
      <c r="B11" s="5">
        <v>7</v>
      </c>
      <c r="C11" s="10">
        <f>C6+C7-C8</f>
        <v>0</v>
      </c>
      <c r="D11" s="86" t="s">
        <v>157</v>
      </c>
      <c r="E11" s="110">
        <v>37</v>
      </c>
      <c r="F11" s="8" t="s">
        <v>15</v>
      </c>
      <c r="G11" s="33"/>
      <c r="H11" s="33"/>
    </row>
    <row r="12" spans="1:8" ht="18" customHeight="1">
      <c r="A12" s="103" t="s">
        <v>158</v>
      </c>
      <c r="B12" s="5">
        <v>8</v>
      </c>
      <c r="C12" s="10"/>
      <c r="D12" s="54" t="s">
        <v>159</v>
      </c>
      <c r="E12" s="108">
        <v>38</v>
      </c>
      <c r="F12" s="104"/>
      <c r="G12" s="33"/>
      <c r="H12" s="33"/>
    </row>
    <row r="13" spans="1:8" ht="18" customHeight="1">
      <c r="A13" s="103" t="s">
        <v>160</v>
      </c>
      <c r="B13" s="5">
        <v>9</v>
      </c>
      <c r="C13" s="10"/>
      <c r="D13" s="87" t="s">
        <v>161</v>
      </c>
      <c r="E13" s="110">
        <v>39</v>
      </c>
      <c r="F13" s="104"/>
      <c r="G13" s="33"/>
      <c r="H13" s="33"/>
    </row>
    <row r="14" spans="1:8" ht="18" customHeight="1">
      <c r="A14" s="92" t="s">
        <v>162</v>
      </c>
      <c r="B14" s="5">
        <v>10</v>
      </c>
      <c r="C14" s="10"/>
      <c r="D14" s="54" t="s">
        <v>163</v>
      </c>
      <c r="E14" s="108">
        <v>40</v>
      </c>
      <c r="F14" s="82"/>
      <c r="G14" s="33"/>
      <c r="H14" s="33"/>
    </row>
    <row r="15" spans="1:8" ht="18" customHeight="1">
      <c r="A15" s="103" t="s">
        <v>158</v>
      </c>
      <c r="B15" s="5">
        <v>11</v>
      </c>
      <c r="C15" s="10"/>
      <c r="D15" s="54" t="s">
        <v>164</v>
      </c>
      <c r="E15" s="110">
        <v>41</v>
      </c>
      <c r="F15" s="104"/>
      <c r="G15" s="33"/>
      <c r="H15" s="33"/>
    </row>
    <row r="16" spans="1:8" ht="18" customHeight="1">
      <c r="A16" s="103" t="s">
        <v>160</v>
      </c>
      <c r="B16" s="5">
        <v>12</v>
      </c>
      <c r="C16" s="10"/>
      <c r="D16" s="54" t="s">
        <v>165</v>
      </c>
      <c r="E16" s="108">
        <v>42</v>
      </c>
      <c r="F16" s="104"/>
      <c r="G16" s="33"/>
      <c r="H16" s="33"/>
    </row>
    <row r="17" spans="1:8" ht="18" customHeight="1">
      <c r="A17" s="16" t="s">
        <v>166</v>
      </c>
      <c r="B17" s="5">
        <v>13</v>
      </c>
      <c r="C17" s="7" t="s">
        <v>15</v>
      </c>
      <c r="D17" s="87" t="s">
        <v>167</v>
      </c>
      <c r="E17" s="110">
        <v>43</v>
      </c>
      <c r="F17" s="82"/>
      <c r="G17" s="33"/>
      <c r="H17" s="33"/>
    </row>
    <row r="18" spans="1:8" ht="18" customHeight="1">
      <c r="A18" s="21" t="s">
        <v>168</v>
      </c>
      <c r="B18" s="5">
        <v>14</v>
      </c>
      <c r="C18" s="109"/>
      <c r="D18" s="54" t="s">
        <v>169</v>
      </c>
      <c r="E18" s="108">
        <v>44</v>
      </c>
      <c r="F18" s="82"/>
      <c r="G18" s="33"/>
      <c r="H18" s="33"/>
    </row>
    <row r="19" spans="1:8" ht="18" customHeight="1">
      <c r="A19" s="21" t="s">
        <v>170</v>
      </c>
      <c r="B19" s="5">
        <v>15</v>
      </c>
      <c r="C19" s="10"/>
      <c r="D19" s="54" t="s">
        <v>171</v>
      </c>
      <c r="E19" s="110">
        <v>45</v>
      </c>
      <c r="F19" s="114"/>
      <c r="G19" s="33"/>
      <c r="H19" s="33"/>
    </row>
    <row r="20" spans="1:8" ht="18" customHeight="1">
      <c r="A20" s="101" t="s">
        <v>172</v>
      </c>
      <c r="B20" s="5">
        <v>16</v>
      </c>
      <c r="C20" s="10">
        <f>C21+C22+C24</f>
        <v>0</v>
      </c>
      <c r="D20" s="54" t="s">
        <v>164</v>
      </c>
      <c r="E20" s="108">
        <v>46</v>
      </c>
      <c r="F20" s="106">
        <f>F21+F22+F24+F25</f>
        <v>0</v>
      </c>
      <c r="G20" s="33"/>
      <c r="H20" s="33"/>
    </row>
    <row r="21" spans="1:8" ht="18" customHeight="1">
      <c r="A21" s="101" t="s">
        <v>173</v>
      </c>
      <c r="B21" s="5">
        <v>17</v>
      </c>
      <c r="C21" s="10"/>
      <c r="D21" s="54" t="s">
        <v>174</v>
      </c>
      <c r="E21" s="110">
        <v>47</v>
      </c>
      <c r="F21" s="106"/>
      <c r="G21" s="33"/>
      <c r="H21" s="33"/>
    </row>
    <row r="22" spans="1:8" ht="18" customHeight="1">
      <c r="A22" s="101" t="s">
        <v>175</v>
      </c>
      <c r="B22" s="5">
        <v>18</v>
      </c>
      <c r="C22" s="10"/>
      <c r="D22" s="54" t="s">
        <v>165</v>
      </c>
      <c r="E22" s="108">
        <v>48</v>
      </c>
      <c r="F22" s="106"/>
      <c r="G22" s="33"/>
      <c r="H22" s="33"/>
    </row>
    <row r="23" spans="1:8" ht="18" customHeight="1">
      <c r="A23" s="101" t="s">
        <v>176</v>
      </c>
      <c r="B23" s="5">
        <v>19</v>
      </c>
      <c r="C23" s="10"/>
      <c r="D23" s="87" t="s">
        <v>167</v>
      </c>
      <c r="E23" s="110">
        <v>49</v>
      </c>
      <c r="F23" s="106"/>
      <c r="G23" s="33"/>
      <c r="H23" s="33"/>
    </row>
    <row r="24" spans="1:8" ht="18" customHeight="1">
      <c r="A24" s="21" t="s">
        <v>177</v>
      </c>
      <c r="B24" s="5">
        <v>20</v>
      </c>
      <c r="C24" s="10"/>
      <c r="D24" s="54" t="s">
        <v>178</v>
      </c>
      <c r="E24" s="108">
        <v>50</v>
      </c>
      <c r="F24" s="106"/>
      <c r="G24" s="33"/>
      <c r="H24" s="33"/>
    </row>
    <row r="25" spans="1:8" ht="21.75" customHeight="1">
      <c r="A25" s="16" t="s">
        <v>179</v>
      </c>
      <c r="B25" s="5">
        <v>21</v>
      </c>
      <c r="C25" s="10"/>
      <c r="D25" s="54" t="s">
        <v>163</v>
      </c>
      <c r="E25" s="110">
        <v>51</v>
      </c>
      <c r="F25" s="106"/>
      <c r="G25" s="33"/>
      <c r="H25" s="33"/>
    </row>
    <row r="26" spans="1:8" ht="18" customHeight="1">
      <c r="A26" s="21" t="s">
        <v>180</v>
      </c>
      <c r="B26" s="5">
        <v>22</v>
      </c>
      <c r="C26" s="10">
        <f>C27+C28+C29</f>
        <v>0</v>
      </c>
      <c r="D26" s="54" t="s">
        <v>181</v>
      </c>
      <c r="E26" s="108">
        <v>52</v>
      </c>
      <c r="F26" s="106"/>
      <c r="G26" s="33"/>
      <c r="H26" s="33"/>
    </row>
    <row r="27" spans="1:8" ht="18" customHeight="1">
      <c r="A27" s="21" t="s">
        <v>182</v>
      </c>
      <c r="B27" s="5">
        <v>23</v>
      </c>
      <c r="C27" s="109"/>
      <c r="D27" s="54" t="s">
        <v>183</v>
      </c>
      <c r="E27" s="110">
        <v>53</v>
      </c>
      <c r="F27" s="106"/>
      <c r="G27" s="33"/>
      <c r="H27" s="33"/>
    </row>
    <row r="28" spans="1:8" ht="18" customHeight="1">
      <c r="A28" s="21" t="s">
        <v>184</v>
      </c>
      <c r="B28" s="5">
        <v>24</v>
      </c>
      <c r="C28" s="111"/>
      <c r="D28" s="54" t="s">
        <v>163</v>
      </c>
      <c r="E28" s="108">
        <v>54</v>
      </c>
      <c r="F28" s="106"/>
      <c r="G28" s="33"/>
      <c r="H28" s="33"/>
    </row>
    <row r="29" spans="1:8" ht="18" customHeight="1">
      <c r="A29" s="16" t="s">
        <v>185</v>
      </c>
      <c r="B29" s="5">
        <v>25</v>
      </c>
      <c r="C29" s="115"/>
      <c r="D29" s="54" t="s">
        <v>164</v>
      </c>
      <c r="E29" s="110">
        <v>55</v>
      </c>
      <c r="F29" s="106"/>
      <c r="G29" s="33"/>
      <c r="H29" s="33"/>
    </row>
    <row r="30" spans="1:8" ht="18" customHeight="1">
      <c r="A30" s="16" t="s">
        <v>186</v>
      </c>
      <c r="B30" s="5">
        <v>26</v>
      </c>
      <c r="C30" s="109"/>
      <c r="D30" s="54" t="s">
        <v>187</v>
      </c>
      <c r="E30" s="108">
        <v>56</v>
      </c>
      <c r="F30" s="8" t="s">
        <v>15</v>
      </c>
      <c r="G30" s="33"/>
      <c r="H30" s="33"/>
    </row>
    <row r="31" spans="1:8" ht="18" customHeight="1">
      <c r="A31" s="21" t="s">
        <v>188</v>
      </c>
      <c r="B31" s="5">
        <v>27</v>
      </c>
      <c r="C31" s="10"/>
      <c r="D31" s="87" t="s">
        <v>161</v>
      </c>
      <c r="E31" s="110">
        <v>57</v>
      </c>
      <c r="F31" s="106"/>
      <c r="G31" s="33"/>
      <c r="H31" s="33"/>
    </row>
    <row r="32" spans="1:8" ht="18" customHeight="1">
      <c r="A32" s="21" t="s">
        <v>189</v>
      </c>
      <c r="B32" s="5">
        <v>28</v>
      </c>
      <c r="C32" s="109"/>
      <c r="D32" s="54" t="s">
        <v>169</v>
      </c>
      <c r="E32" s="108">
        <v>58</v>
      </c>
      <c r="F32" s="107"/>
      <c r="G32" s="33"/>
      <c r="H32" s="33"/>
    </row>
    <row r="33" spans="1:8" ht="18" customHeight="1">
      <c r="A33" s="122" t="s">
        <v>190</v>
      </c>
      <c r="B33" s="121">
        <v>29</v>
      </c>
      <c r="C33" s="120"/>
      <c r="D33" s="119" t="s">
        <v>178</v>
      </c>
      <c r="E33" s="118">
        <v>59</v>
      </c>
      <c r="F33" s="117"/>
      <c r="G33" s="33"/>
      <c r="H33" s="33"/>
    </row>
    <row r="34" spans="1:8" ht="18" customHeight="1">
      <c r="A34" s="128" t="s">
        <v>191</v>
      </c>
      <c r="B34" s="127">
        <v>30</v>
      </c>
      <c r="C34" s="126"/>
      <c r="D34" s="125" t="s">
        <v>183</v>
      </c>
      <c r="E34" s="124">
        <v>60</v>
      </c>
      <c r="F34" s="123"/>
      <c r="G34" s="33"/>
      <c r="H34" s="33"/>
    </row>
    <row r="35" spans="1:6" s="33" customFormat="1" ht="18" customHeight="1">
      <c r="A35" s="31" t="s">
        <v>192</v>
      </c>
      <c r="B35" s="31"/>
      <c r="C35" s="31"/>
      <c r="D35" s="15"/>
      <c r="E35" s="3"/>
      <c r="F35" s="88"/>
    </row>
    <row r="36" spans="4:6" s="33" customFormat="1" ht="18" customHeight="1">
      <c r="D36" s="15"/>
      <c r="E36" s="3"/>
      <c r="F36" s="88"/>
    </row>
    <row r="37" spans="4:6" s="33" customFormat="1" ht="18" customHeight="1">
      <c r="D37" s="15"/>
      <c r="E37" s="3"/>
      <c r="F37" s="88"/>
    </row>
    <row r="38" spans="4:6" s="33" customFormat="1" ht="18" customHeight="1">
      <c r="D38" s="23"/>
      <c r="E38" s="23"/>
      <c r="F38" s="88"/>
    </row>
    <row r="39" s="33" customFormat="1" ht="18" customHeight="1"/>
    <row r="40" s="33" customFormat="1" ht="18" customHeight="1"/>
    <row r="41" s="33" customFormat="1" ht="18" customHeight="1"/>
    <row r="42" s="33" customFormat="1" ht="18" customHeight="1"/>
    <row r="43" s="33" customFormat="1" ht="18" customHeight="1"/>
    <row r="44" ht="18" customHeight="1">
      <c r="B44" s="33"/>
    </row>
    <row r="45" ht="18" customHeight="1">
      <c r="B45" s="33"/>
    </row>
    <row r="46" ht="18" customHeight="1">
      <c r="B46" s="33"/>
    </row>
    <row r="47" ht="18" customHeight="1">
      <c r="B47" s="33"/>
    </row>
    <row r="48" ht="18" customHeight="1">
      <c r="B48" s="3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3">
    <mergeCell ref="A1:F1"/>
    <mergeCell ref="D2:E2"/>
    <mergeCell ref="D3:E3"/>
  </mergeCells>
  <printOptions horizontalCentered="1"/>
  <pageMargins left="0.7395833333333334" right="0.7395833333333334" top="0.9375" bottom="0.8229166666666666" header="0.03125" footer="0.03125"/>
  <pageSetup blackAndWhite="1" firstPageNumber="1" useFirstPageNumber="1"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tabSelected="1" zoomScale="85" zoomScaleNormal="85" workbookViewId="0" topLeftCell="A1">
      <selection activeCell="F12" sqref="F12"/>
    </sheetView>
  </sheetViews>
  <sheetFormatPr defaultColWidth="10" defaultRowHeight="15" customHeight="1"/>
  <cols>
    <col min="1" max="1" width="83.83203125" style="0" customWidth="1"/>
    <col min="2" max="2" width="14.33203125" style="0" customWidth="1"/>
    <col min="3" max="3" width="36" style="0" customWidth="1"/>
    <col min="4" max="4" width="8.66015625" style="0" customWidth="1"/>
  </cols>
  <sheetData>
    <row r="1" spans="1:3" ht="44.25" customHeight="1">
      <c r="A1" s="153" t="s">
        <v>193</v>
      </c>
      <c r="B1" s="153"/>
      <c r="C1" s="153"/>
    </row>
    <row r="2" ht="20.25" customHeight="1">
      <c r="C2" s="17" t="s">
        <v>194</v>
      </c>
    </row>
    <row r="3" spans="1:3" ht="20.25" customHeight="1">
      <c r="A3" s="84"/>
      <c r="B3" s="29"/>
      <c r="C3" s="17" t="s">
        <v>3</v>
      </c>
    </row>
    <row r="4" spans="1:3" ht="21.75" customHeight="1">
      <c r="A4" s="18" t="s">
        <v>195</v>
      </c>
      <c r="B4" s="32" t="s">
        <v>76</v>
      </c>
      <c r="C4" s="30" t="s">
        <v>143</v>
      </c>
    </row>
    <row r="5" spans="1:3" ht="21.75" customHeight="1">
      <c r="A5" s="94" t="s">
        <v>196</v>
      </c>
      <c r="B5" s="4">
        <v>1</v>
      </c>
      <c r="C5" s="11"/>
    </row>
    <row r="6" spans="1:3" ht="18" customHeight="1">
      <c r="A6" s="89" t="s">
        <v>197</v>
      </c>
      <c r="B6" s="4">
        <v>2</v>
      </c>
      <c r="C6" s="11">
        <f>SUM(C7:C8,C17)</f>
        <v>0</v>
      </c>
    </row>
    <row r="7" spans="1:3" ht="18" customHeight="1">
      <c r="A7" s="93" t="s">
        <v>198</v>
      </c>
      <c r="B7" s="4">
        <v>3</v>
      </c>
      <c r="C7" s="11"/>
    </row>
    <row r="8" spans="1:3" ht="18" customHeight="1">
      <c r="A8" s="93" t="s">
        <v>199</v>
      </c>
      <c r="B8" s="4">
        <v>4</v>
      </c>
      <c r="C8" s="11">
        <f>SUM(C9,C13)</f>
        <v>0</v>
      </c>
    </row>
    <row r="9" spans="1:3" ht="18" customHeight="1">
      <c r="A9" s="93" t="s">
        <v>200</v>
      </c>
      <c r="B9" s="4">
        <v>5</v>
      </c>
      <c r="C9" s="11">
        <f>C10+C11+C12</f>
        <v>0</v>
      </c>
    </row>
    <row r="10" spans="1:6" ht="18" customHeight="1">
      <c r="A10" s="93" t="s">
        <v>201</v>
      </c>
      <c r="B10" s="4">
        <v>6</v>
      </c>
      <c r="C10" s="11"/>
      <c r="F10" s="1"/>
    </row>
    <row r="11" spans="1:3" ht="18" customHeight="1">
      <c r="A11" s="93" t="s">
        <v>202</v>
      </c>
      <c r="B11" s="4">
        <v>7</v>
      </c>
      <c r="C11" s="11"/>
    </row>
    <row r="12" spans="1:3" ht="18" customHeight="1">
      <c r="A12" s="93" t="s">
        <v>203</v>
      </c>
      <c r="B12" s="4">
        <v>8</v>
      </c>
      <c r="C12" s="11"/>
    </row>
    <row r="13" spans="1:3" ht="18" customHeight="1">
      <c r="A13" s="93" t="s">
        <v>204</v>
      </c>
      <c r="B13" s="4">
        <v>9</v>
      </c>
      <c r="C13" s="11">
        <f>SUM(C14:C16)</f>
        <v>0</v>
      </c>
    </row>
    <row r="14" spans="1:3" ht="18" customHeight="1">
      <c r="A14" s="93" t="s">
        <v>205</v>
      </c>
      <c r="B14" s="4">
        <v>10</v>
      </c>
      <c r="C14" s="11"/>
    </row>
    <row r="15" spans="1:3" ht="18" customHeight="1">
      <c r="A15" s="93" t="s">
        <v>206</v>
      </c>
      <c r="B15" s="4">
        <v>11</v>
      </c>
      <c r="C15" s="11"/>
    </row>
    <row r="16" spans="1:3" ht="18" customHeight="1">
      <c r="A16" s="93" t="s">
        <v>207</v>
      </c>
      <c r="B16" s="4">
        <v>12</v>
      </c>
      <c r="C16" s="11"/>
    </row>
    <row r="17" spans="1:3" ht="18" customHeight="1">
      <c r="A17" s="93" t="s">
        <v>208</v>
      </c>
      <c r="B17" s="4">
        <v>13</v>
      </c>
      <c r="C17" s="11"/>
    </row>
    <row r="18" spans="1:3" ht="18" customHeight="1">
      <c r="A18" s="89" t="s">
        <v>209</v>
      </c>
      <c r="B18" s="4">
        <v>14</v>
      </c>
      <c r="C18" s="11">
        <f>SUM(C19:C26)</f>
        <v>0</v>
      </c>
    </row>
    <row r="19" spans="1:3" ht="18" customHeight="1">
      <c r="A19" s="93" t="s">
        <v>210</v>
      </c>
      <c r="B19" s="4">
        <v>15</v>
      </c>
      <c r="C19" s="11"/>
    </row>
    <row r="20" spans="1:3" ht="18" customHeight="1">
      <c r="A20" s="93" t="s">
        <v>211</v>
      </c>
      <c r="B20" s="4">
        <v>16</v>
      </c>
      <c r="C20" s="11"/>
    </row>
    <row r="21" spans="1:3" ht="18" customHeight="1">
      <c r="A21" s="93" t="s">
        <v>212</v>
      </c>
      <c r="B21" s="4">
        <v>17</v>
      </c>
      <c r="C21" s="11"/>
    </row>
    <row r="22" spans="1:3" ht="21.75" customHeight="1">
      <c r="A22" s="93" t="s">
        <v>213</v>
      </c>
      <c r="B22" s="4">
        <v>18</v>
      </c>
      <c r="C22" s="11"/>
    </row>
    <row r="23" spans="1:3" ht="18" customHeight="1">
      <c r="A23" s="93" t="s">
        <v>214</v>
      </c>
      <c r="B23" s="4">
        <v>19</v>
      </c>
      <c r="C23" s="11"/>
    </row>
    <row r="24" spans="1:3" ht="18" customHeight="1">
      <c r="A24" s="93" t="s">
        <v>215</v>
      </c>
      <c r="B24" s="4">
        <v>20</v>
      </c>
      <c r="C24" s="11"/>
    </row>
    <row r="25" spans="1:3" ht="18" customHeight="1">
      <c r="A25" s="93" t="s">
        <v>216</v>
      </c>
      <c r="B25" s="4">
        <v>21</v>
      </c>
      <c r="C25" s="11"/>
    </row>
    <row r="26" spans="1:3" ht="18" customHeight="1">
      <c r="A26" s="93" t="s">
        <v>217</v>
      </c>
      <c r="B26" s="39">
        <v>22</v>
      </c>
      <c r="C26" s="35"/>
    </row>
    <row r="27" spans="1:3" ht="18" customHeight="1">
      <c r="A27" s="90" t="s">
        <v>218</v>
      </c>
      <c r="B27" s="39">
        <v>23</v>
      </c>
      <c r="C27" s="12">
        <f>C5+C6-C18</f>
        <v>0</v>
      </c>
    </row>
    <row r="28" spans="1:2" ht="18" customHeight="1">
      <c r="A28" s="37" t="s">
        <v>219</v>
      </c>
      <c r="B28" s="91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">
    <mergeCell ref="A1:C1"/>
  </mergeCells>
  <printOptions horizontalCentered="1" verticalCentered="1"/>
  <pageMargins left="0.7479166666666667" right="0.7479166666666667" top="0.9840277777777777" bottom="0.9840277777777777" header="0" footer="0"/>
  <pageSetup blackAndWhite="1" firstPageNumber="1" useFirstPageNumber="1"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10.66015625" defaultRowHeight="11.25"/>
  <cols>
    <col min="1" max="1" width="34.83203125" style="157" customWidth="1"/>
    <col min="2" max="2" width="1.5" style="157" customWidth="1"/>
    <col min="3" max="3" width="37.5" style="157" customWidth="1"/>
    <col min="4" max="16384" width="10.66015625" style="157" customWidth="1"/>
  </cols>
  <sheetData>
    <row r="1" ht="12.75">
      <c r="A1" s="156" t="s">
        <v>220</v>
      </c>
    </row>
    <row r="2" ht="13.5" thickBot="1">
      <c r="A2" s="156" t="s">
        <v>221</v>
      </c>
    </row>
    <row r="3" spans="1:3" ht="13.5" thickBot="1">
      <c r="A3" s="158" t="s">
        <v>222</v>
      </c>
      <c r="C3" s="159" t="s">
        <v>223</v>
      </c>
    </row>
    <row r="4" ht="12.75">
      <c r="A4" s="158" t="e">
        <v>#N/A</v>
      </c>
    </row>
    <row r="5" ht="12.75"/>
    <row r="6" ht="13.5" thickBot="1"/>
    <row r="7" ht="12.75">
      <c r="A7" s="161" t="s">
        <v>224</v>
      </c>
    </row>
    <row r="8" ht="12.75">
      <c r="A8" s="162" t="s">
        <v>225</v>
      </c>
    </row>
    <row r="9" ht="12.75">
      <c r="A9" s="163" t="s">
        <v>226</v>
      </c>
    </row>
    <row r="10" ht="12.75">
      <c r="A10" s="162" t="s">
        <v>227</v>
      </c>
    </row>
    <row r="11" ht="13.5" thickBot="1">
      <c r="A11" s="164" t="s">
        <v>228</v>
      </c>
    </row>
    <row r="12" ht="12.75"/>
    <row r="13" ht="13.5" thickBot="1"/>
    <row r="14" ht="13.5" thickBot="1">
      <c r="A14" s="159" t="s">
        <v>229</v>
      </c>
    </row>
    <row r="15" ht="12.75"/>
    <row r="16" ht="13.5" thickBot="1"/>
    <row r="17" ht="13.5" thickBot="1">
      <c r="C17" s="159" t="s">
        <v>230</v>
      </c>
    </row>
    <row r="18" ht="12.75"/>
    <row r="19" ht="12.75"/>
    <row r="20" ht="12.75">
      <c r="A20" s="166" t="s">
        <v>231</v>
      </c>
    </row>
    <row r="21" ht="12.75"/>
    <row r="22" ht="12.75"/>
    <row r="23" ht="12.75"/>
    <row r="24" ht="12.75"/>
    <row r="25" ht="12.75"/>
    <row r="26" ht="13.5" thickBot="1">
      <c r="C26" s="167" t="s">
        <v>232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Lenovo User</cp:lastModifiedBy>
  <cp:lastPrinted>2015-12-31T06:36:07Z</cp:lastPrinted>
  <dcterms:created xsi:type="dcterms:W3CDTF">2014-12-29T06:20:50Z</dcterms:created>
  <dcterms:modified xsi:type="dcterms:W3CDTF">2015-12-31T06:36:18Z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